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G:\Mi unidad\SIC 2020 3\Nuevo Sistema Integral de Gestión\RT02\Trabajados RT\"/>
    </mc:Choice>
  </mc:AlternateContent>
  <xr:revisionPtr revIDLastSave="0" documentId="13_ncr:1_{401B4FD1-B18E-4407-8389-DC762ECA440A}" xr6:coauthVersionLast="45" xr6:coauthVersionMax="45" xr10:uidLastSave="{00000000-0000-0000-0000-000000000000}"/>
  <bookViews>
    <workbookView xWindow="-110" yWindow="-110" windowWidth="19420" windowHeight="10420" xr2:uid="{00000000-000D-0000-FFFF-FFFF00000000}"/>
  </bookViews>
  <sheets>
    <sheet name="RT02-F06" sheetId="3" r:id="rId1"/>
  </sheets>
  <definedNames>
    <definedName name="_xlnm.Print_Area" localSheetId="0">'RT02-F06'!$B$1:$AQ$225</definedName>
    <definedName name="Print_Area" localSheetId="0">'RT02-F06'!$A$1:$AQ$225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08" i="3" l="1"/>
  <c r="H108" i="3"/>
  <c r="U108" i="3" s="1"/>
  <c r="P96" i="3"/>
  <c r="AH96" i="3" s="1"/>
  <c r="P94" i="3"/>
  <c r="AH94" i="3" s="1"/>
  <c r="G119" i="3"/>
  <c r="J119" i="3" s="1"/>
  <c r="G121" i="3"/>
  <c r="J121" i="3" s="1"/>
  <c r="AA120" i="3"/>
  <c r="AD120" i="3" s="1"/>
  <c r="E213" i="3"/>
  <c r="AK119" i="3"/>
  <c r="AN119" i="3" s="1"/>
  <c r="AK120" i="3"/>
  <c r="AN120" i="3" s="1"/>
  <c r="Q119" i="3"/>
  <c r="T119" i="3" s="1"/>
  <c r="G120" i="3"/>
  <c r="J120" i="3" s="1"/>
  <c r="G124" i="3"/>
  <c r="J124" i="3" s="1"/>
  <c r="G122" i="3"/>
  <c r="J122" i="3" s="1"/>
  <c r="G150" i="3"/>
  <c r="J150" i="3" s="1"/>
  <c r="G148" i="3"/>
  <c r="J148" i="3" s="1"/>
  <c r="G146" i="3"/>
  <c r="J146" i="3" s="1"/>
  <c r="G144" i="3"/>
  <c r="J144" i="3" s="1"/>
  <c r="G142" i="3"/>
  <c r="J142" i="3" s="1"/>
  <c r="G140" i="3"/>
  <c r="J140" i="3" s="1"/>
  <c r="G138" i="3"/>
  <c r="J138" i="3" s="1"/>
  <c r="G136" i="3"/>
  <c r="J136" i="3" s="1"/>
  <c r="G134" i="3"/>
  <c r="J134" i="3" s="1"/>
  <c r="G132" i="3"/>
  <c r="J132" i="3" s="1"/>
  <c r="G130" i="3"/>
  <c r="J130" i="3" s="1"/>
  <c r="G128" i="3"/>
  <c r="J128" i="3" s="1"/>
  <c r="G126" i="3"/>
  <c r="J126" i="3" s="1"/>
  <c r="Q150" i="3"/>
  <c r="T150" i="3" s="1"/>
  <c r="Q148" i="3"/>
  <c r="T148" i="3" s="1"/>
  <c r="Q146" i="3"/>
  <c r="T146" i="3" s="1"/>
  <c r="Q144" i="3"/>
  <c r="T144" i="3" s="1"/>
  <c r="Q142" i="3"/>
  <c r="T142" i="3" s="1"/>
  <c r="Q140" i="3"/>
  <c r="T140" i="3" s="1"/>
  <c r="Q138" i="3"/>
  <c r="T138" i="3" s="1"/>
  <c r="Q136" i="3"/>
  <c r="T136" i="3" s="1"/>
  <c r="Q134" i="3"/>
  <c r="T134" i="3" s="1"/>
  <c r="Q132" i="3"/>
  <c r="T132" i="3" s="1"/>
  <c r="Q130" i="3"/>
  <c r="T130" i="3" s="1"/>
  <c r="Q128" i="3"/>
  <c r="T128" i="3" s="1"/>
  <c r="Q126" i="3"/>
  <c r="T126" i="3" s="1"/>
  <c r="Q124" i="3"/>
  <c r="T124" i="3" s="1"/>
  <c r="Q122" i="3"/>
  <c r="T122" i="3" s="1"/>
  <c r="Q120" i="3"/>
  <c r="T120" i="3" s="1"/>
  <c r="AA150" i="3"/>
  <c r="AD150" i="3" s="1"/>
  <c r="AA148" i="3"/>
  <c r="AD148" i="3" s="1"/>
  <c r="AA146" i="3"/>
  <c r="AD146" i="3" s="1"/>
  <c r="AA144" i="3"/>
  <c r="AD144" i="3" s="1"/>
  <c r="AA142" i="3"/>
  <c r="AD142" i="3" s="1"/>
  <c r="AA140" i="3"/>
  <c r="AD140" i="3" s="1"/>
  <c r="AA138" i="3"/>
  <c r="AD138" i="3" s="1"/>
  <c r="AA136" i="3"/>
  <c r="AD136" i="3" s="1"/>
  <c r="AA134" i="3"/>
  <c r="AD134" i="3" s="1"/>
  <c r="AA132" i="3"/>
  <c r="AD132" i="3" s="1"/>
  <c r="AA130" i="3"/>
  <c r="AD130" i="3" s="1"/>
  <c r="AA128" i="3"/>
  <c r="AD128" i="3" s="1"/>
  <c r="AA126" i="3"/>
  <c r="AD126" i="3" s="1"/>
  <c r="AA124" i="3"/>
  <c r="AD124" i="3" s="1"/>
  <c r="AA122" i="3"/>
  <c r="AD122" i="3" s="1"/>
  <c r="AK147" i="3"/>
  <c r="AN147" i="3" s="1"/>
  <c r="AK145" i="3"/>
  <c r="AN145" i="3" s="1"/>
  <c r="AK143" i="3"/>
  <c r="AN143" i="3" s="1"/>
  <c r="AK141" i="3"/>
  <c r="AN141" i="3" s="1"/>
  <c r="AK139" i="3"/>
  <c r="AN139" i="3" s="1"/>
  <c r="AK137" i="3"/>
  <c r="AN137" i="3" s="1"/>
  <c r="AK135" i="3"/>
  <c r="AN135" i="3" s="1"/>
  <c r="AK133" i="3"/>
  <c r="AN133" i="3" s="1"/>
  <c r="AK131" i="3"/>
  <c r="AN131" i="3" s="1"/>
  <c r="AK129" i="3"/>
  <c r="AN129" i="3" s="1"/>
  <c r="AK127" i="3"/>
  <c r="AN127" i="3" s="1"/>
  <c r="AK125" i="3"/>
  <c r="AN125" i="3" s="1"/>
  <c r="AK123" i="3"/>
  <c r="AN123" i="3" s="1"/>
  <c r="AK121" i="3"/>
  <c r="AN121" i="3" s="1"/>
  <c r="G125" i="3"/>
  <c r="J125" i="3" s="1"/>
  <c r="G123" i="3"/>
  <c r="J123" i="3" s="1"/>
  <c r="G149" i="3"/>
  <c r="J149" i="3" s="1"/>
  <c r="G147" i="3"/>
  <c r="J147" i="3" s="1"/>
  <c r="G145" i="3"/>
  <c r="J145" i="3" s="1"/>
  <c r="G143" i="3"/>
  <c r="J143" i="3" s="1"/>
  <c r="G141" i="3"/>
  <c r="J141" i="3" s="1"/>
  <c r="G139" i="3"/>
  <c r="J139" i="3" s="1"/>
  <c r="G137" i="3"/>
  <c r="J137" i="3" s="1"/>
  <c r="G135" i="3"/>
  <c r="J135" i="3" s="1"/>
  <c r="G133" i="3"/>
  <c r="J133" i="3" s="1"/>
  <c r="G131" i="3"/>
  <c r="J131" i="3" s="1"/>
  <c r="G129" i="3"/>
  <c r="J129" i="3" s="1"/>
  <c r="G127" i="3"/>
  <c r="J127" i="3" s="1"/>
  <c r="Q149" i="3"/>
  <c r="T149" i="3" s="1"/>
  <c r="Q147" i="3"/>
  <c r="T147" i="3" s="1"/>
  <c r="Q145" i="3"/>
  <c r="T145" i="3" s="1"/>
  <c r="Q143" i="3"/>
  <c r="T143" i="3" s="1"/>
  <c r="Q141" i="3"/>
  <c r="T141" i="3" s="1"/>
  <c r="Q139" i="3"/>
  <c r="T139" i="3" s="1"/>
  <c r="Q137" i="3"/>
  <c r="T137" i="3" s="1"/>
  <c r="Q135" i="3"/>
  <c r="T135" i="3" s="1"/>
  <c r="Q133" i="3"/>
  <c r="T133" i="3" s="1"/>
  <c r="Q131" i="3"/>
  <c r="T131" i="3" s="1"/>
  <c r="Q129" i="3"/>
  <c r="T129" i="3" s="1"/>
  <c r="Q127" i="3"/>
  <c r="T127" i="3" s="1"/>
  <c r="Q125" i="3"/>
  <c r="T125" i="3" s="1"/>
  <c r="Q123" i="3"/>
  <c r="T123" i="3" s="1"/>
  <c r="Q121" i="3"/>
  <c r="T121" i="3" s="1"/>
  <c r="AA119" i="3"/>
  <c r="AD119" i="3" s="1"/>
  <c r="AA149" i="3"/>
  <c r="AD149" i="3" s="1"/>
  <c r="AA147" i="3"/>
  <c r="AD147" i="3" s="1"/>
  <c r="AA145" i="3"/>
  <c r="AD145" i="3" s="1"/>
  <c r="AA143" i="3"/>
  <c r="AD143" i="3" s="1"/>
  <c r="AA141" i="3"/>
  <c r="AD141" i="3" s="1"/>
  <c r="AA139" i="3"/>
  <c r="AD139" i="3" s="1"/>
  <c r="AA137" i="3"/>
  <c r="AD137" i="3" s="1"/>
  <c r="AA135" i="3"/>
  <c r="AD135" i="3"/>
  <c r="AA133" i="3"/>
  <c r="AD133" i="3" s="1"/>
  <c r="AA131" i="3"/>
  <c r="AD131" i="3" s="1"/>
  <c r="AA129" i="3"/>
  <c r="AD129" i="3"/>
  <c r="AA127" i="3"/>
  <c r="AD127" i="3" s="1"/>
  <c r="AA125" i="3"/>
  <c r="AD125" i="3"/>
  <c r="AA123" i="3"/>
  <c r="AD123" i="3" s="1"/>
  <c r="AA121" i="3"/>
  <c r="AD121" i="3" s="1"/>
  <c r="AK146" i="3"/>
  <c r="AN146" i="3" s="1"/>
  <c r="AK144" i="3"/>
  <c r="AN144" i="3"/>
  <c r="AK142" i="3"/>
  <c r="AN142" i="3" s="1"/>
  <c r="AK140" i="3"/>
  <c r="AN140" i="3"/>
  <c r="AK138" i="3"/>
  <c r="AN138" i="3"/>
  <c r="AK136" i="3"/>
  <c r="AN136" i="3" s="1"/>
  <c r="AK134" i="3"/>
  <c r="AN134" i="3" s="1"/>
  <c r="AK132" i="3"/>
  <c r="AN132" i="3" s="1"/>
  <c r="AK130" i="3"/>
  <c r="AN130" i="3" s="1"/>
  <c r="AK128" i="3"/>
  <c r="AN128" i="3" s="1"/>
  <c r="AK126" i="3"/>
  <c r="AN126" i="3" s="1"/>
  <c r="AK124" i="3"/>
  <c r="AN124" i="3"/>
  <c r="AK122" i="3"/>
  <c r="AN122" i="3"/>
  <c r="AH148" i="3"/>
  <c r="AB168" i="3" s="1"/>
  <c r="Y173" i="3" s="1"/>
  <c r="AR205" i="3"/>
  <c r="AK204" i="3" s="1"/>
  <c r="G205" i="3"/>
  <c r="Y213" i="3"/>
  <c r="AA211" i="3"/>
  <c r="G211" i="3"/>
  <c r="Y210" i="3"/>
  <c r="E210" i="3"/>
  <c r="AA208" i="3"/>
  <c r="G208" i="3"/>
  <c r="F219" i="3"/>
  <c r="F217" i="3"/>
  <c r="F216" i="3"/>
  <c r="F173" i="3"/>
  <c r="D164" i="3"/>
  <c r="I113" i="3"/>
  <c r="AC113" i="3" s="1"/>
  <c r="L113" i="3"/>
  <c r="AF113" i="3" s="1"/>
  <c r="AA156" i="3" l="1"/>
  <c r="AM114" i="3"/>
  <c r="AA155" i="3" s="1"/>
  <c r="S174" i="3" s="1"/>
  <c r="AM113" i="3"/>
  <c r="AA154" i="3" s="1"/>
  <c r="S173" i="3" s="1"/>
  <c r="AA152" i="3"/>
  <c r="AA153" i="3"/>
  <c r="AA157" i="3" s="1"/>
  <c r="AA158" i="3" l="1"/>
  <c r="N164" i="3" s="1"/>
  <c r="AB164" i="3" s="1"/>
  <c r="AG17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Yeinson</author>
  </authors>
  <commentList>
    <comment ref="L10" authorId="0" shapeId="0" xr:uid="{00000000-0006-0000-0000-000001000000}">
      <text>
        <r>
          <rPr>
            <i/>
            <sz val="10"/>
            <color indexed="81"/>
            <rFont val="Franklin Gothic Medium"/>
            <family val="2"/>
          </rPr>
          <t>Recuerde nombrar esta hoja de Excel en la pestaña, con el mismo número de radicado.</t>
        </r>
      </text>
    </comment>
  </commentList>
</comments>
</file>

<file path=xl/sharedStrings.xml><?xml version="1.0" encoding="utf-8"?>
<sst xmlns="http://schemas.openxmlformats.org/spreadsheetml/2006/main" count="226" uniqueCount="176">
  <si>
    <t>SI</t>
  </si>
  <si>
    <t>NO</t>
  </si>
  <si>
    <t>No</t>
  </si>
  <si>
    <t>Firma</t>
  </si>
  <si>
    <t>OBSERVACIONES</t>
  </si>
  <si>
    <t>NIT:</t>
  </si>
  <si>
    <t>Información sobre el Contenido Neto dentro del rótulo</t>
  </si>
  <si>
    <t>Unidades de medida en Sistema Internacional (SI)</t>
  </si>
  <si>
    <t>TAMAÑO DE MUESTRA (Según tabla 1. Planes de muestreo para preempacados Res. 16379 de 2003)</t>
  </si>
  <si>
    <t>CC:</t>
  </si>
  <si>
    <t>1. INFORMACIÓN GENERAL</t>
  </si>
  <si>
    <t>4. CONSIDERACIONES GENERALES</t>
  </si>
  <si>
    <t>Qn  -  1 T</t>
  </si>
  <si>
    <t>Qn  -  2 T</t>
  </si>
  <si>
    <t>NÚMERO DE UNIDADES INFERIORES A Qn - 1T:</t>
  </si>
  <si>
    <t>NÚMERO DE UNIDADES INFERIORES A Qn - 2T:</t>
  </si>
  <si>
    <t>DESVIACIÓN ESTÁNDAR MUESTRAL (S):</t>
  </si>
  <si>
    <t>CONTENIDO PROMEDIO CORREGIDO (Xc = X + k*S):</t>
  </si>
  <si>
    <t>CORRECCIÓN (k*S, tabla 1 columna 3, R16379/03):</t>
  </si>
  <si>
    <t>PROMEDIO (X):</t>
  </si>
  <si>
    <t>Quien atiende la visita:</t>
  </si>
  <si>
    <t>TAMAÑO DEL LOTE (según información suministrada por el investigado. Cuando la verificación se efectúa en el lugar de distribución y/o comercialización)</t>
  </si>
  <si>
    <t>TAMAÑO DEL LOTE DE ACUERDO A UNA (1) HORA DE PRODUCCIÓN (de conformidad con la información suministrada por el investigado. Cuando la verificación se efectúa en el lugar de empaque)</t>
  </si>
  <si>
    <t>a) Se determina el lote de inspección del producto sujeto a control.</t>
  </si>
  <si>
    <t>MEDICIÓN DE PRODUCTO - TARA - CÁLCULO CONTENIDO REAL - EQUIVALENCIA</t>
  </si>
  <si>
    <t>con fecha:</t>
  </si>
  <si>
    <t>Por la Superintendencia de Industria y Comercio:</t>
  </si>
  <si>
    <t>CONCLUSIÓN (Conforme / No conforme)</t>
  </si>
  <si>
    <t xml:space="preserve">Número de Radicación: </t>
  </si>
  <si>
    <t>Razón Social, Sociedad/Persona Natural Propietaria del Establecimiento:</t>
  </si>
  <si>
    <t xml:space="preserve">Representante Legal: </t>
  </si>
  <si>
    <t xml:space="preserve">CC:  </t>
  </si>
  <si>
    <t xml:space="preserve">Cargo de quien atendió la visita:  </t>
  </si>
  <si>
    <t xml:space="preserve">1. </t>
  </si>
  <si>
    <t xml:space="preserve">2. </t>
  </si>
  <si>
    <t xml:space="preserve">Nombre: </t>
  </si>
  <si>
    <t>Nombre:</t>
  </si>
  <si>
    <t xml:space="preserve">C.C. </t>
  </si>
  <si>
    <t>CONCLUSIÓN  
  (Conforme / no conforme)</t>
  </si>
  <si>
    <t>Email Judicial:</t>
  </si>
  <si>
    <t xml:space="preserve">Dirección Judicial:  </t>
  </si>
  <si>
    <t xml:space="preserve">Cargo: </t>
  </si>
  <si>
    <t>C.C.:</t>
  </si>
  <si>
    <t xml:space="preserve">NIT/CC: </t>
  </si>
  <si>
    <t>GRUPO DE TRABAJO DE INSPECCIÓN Y VIGILANCIA DE METROLOGÍA LEGAL</t>
  </si>
  <si>
    <t xml:space="preserve">Establecimiento de Comercio: </t>
  </si>
  <si>
    <t xml:space="preserve">Dirección Comercial: </t>
  </si>
  <si>
    <t xml:space="preserve">Email Comercial:  </t>
  </si>
  <si>
    <t>Fecha:</t>
  </si>
  <si>
    <t xml:space="preserve">Ciudad: </t>
  </si>
  <si>
    <t>En la ciudad, dirección y fecha mencionados, se hicieron presentes los profesionales de la Superintendencia de Industria y Comercio antes referenciados, con el fin de verificar el cumplimiento de las exigencias contenidas en Resolución 16379 de junio 18 de 2003, en concordancia con la Recomendación de la OIML R-87 y la información obligatoria en el rotulado de los empaques o envases respecto de su contenido neto, de acuerdo a lo establecido en el artículo 2.2.1.7.15.3 del Decreto 1595 de 2015. Lo anterior, teniendo en cuenta las exigencias contenidas en la Ley 1480 de 2011 y el Decreto 1074 de 2015 modificado por el Decreto 1595 de 2015.</t>
  </si>
  <si>
    <t>2. IDENTIFICACIÓN DEL PRODUCTO</t>
  </si>
  <si>
    <t xml:space="preserve">Hora inicio: </t>
  </si>
  <si>
    <t>Departamento:</t>
  </si>
  <si>
    <t>Presentación:</t>
  </si>
  <si>
    <t>Se encuentra listo para comercializar?</t>
  </si>
  <si>
    <t>Contenido nominal:</t>
  </si>
  <si>
    <t>g</t>
  </si>
  <si>
    <t>Número de lote (muestra):</t>
  </si>
  <si>
    <t>Fecha de vencimiento:</t>
  </si>
  <si>
    <t>Sitio donde se realiza verificación:</t>
  </si>
  <si>
    <t>Las muestras se seleccionaron después del punto de chequeo final del empacador?</t>
  </si>
  <si>
    <t>Las muestras superaron todos los controles metrológicos y de calidad establecidos por el investigado?</t>
  </si>
  <si>
    <t>1- PUNTO DE EMPAQUE</t>
  </si>
  <si>
    <t>2- PUNTO DE VENTA/DISTRIBUCIÓN</t>
  </si>
  <si>
    <t>Teléfono:</t>
  </si>
  <si>
    <t>Nombre funcionarios Superintendencia de Industria y Comercio:</t>
  </si>
  <si>
    <t xml:space="preserve">Nombre o razón social: </t>
  </si>
  <si>
    <t>Dirección:</t>
  </si>
  <si>
    <t>Nombre representante legal y/o propietario:</t>
  </si>
  <si>
    <t xml:space="preserve">                           No hay observaciones</t>
  </si>
  <si>
    <r>
      <t>a.</t>
    </r>
    <r>
      <rPr>
        <sz val="10"/>
        <rFont val="Times New Roman"/>
        <family val="1"/>
      </rPr>
      <t xml:space="preserve">      </t>
    </r>
    <r>
      <rPr>
        <sz val="10"/>
        <rFont val="Arial"/>
        <family val="2"/>
      </rPr>
      <t xml:space="preserve">El contenido real promedio corregido debe ser igual o superior al contenido nominal,  Xc ≥ Qn.
         (Numeral 4.3.1 </t>
    </r>
    <r>
      <rPr>
        <b/>
        <sz val="10"/>
        <rFont val="Arial"/>
        <family val="2"/>
      </rPr>
      <t>Contenido Promedio</t>
    </r>
    <r>
      <rPr>
        <sz val="10"/>
        <rFont val="Arial"/>
        <family val="2"/>
      </rPr>
      <t xml:space="preserve"> R16379/03).</t>
    </r>
  </si>
  <si>
    <r>
      <t>b.</t>
    </r>
    <r>
      <rPr>
        <sz val="9"/>
        <rFont val="Times New Roman"/>
        <family val="1"/>
      </rPr>
      <t xml:space="preserve">      </t>
    </r>
    <r>
      <rPr>
        <sz val="9"/>
        <rFont val="Arial"/>
        <family val="2"/>
      </rPr>
      <t xml:space="preserve">No debe haber un número superior de unidades con deficiencia mayor que la diferencia tolerable permitida (1T).
         (Numeral 4.3.2 </t>
    </r>
    <r>
      <rPr>
        <b/>
        <sz val="9"/>
        <rFont val="Arial"/>
        <family val="2"/>
      </rPr>
      <t>Contenido de los preempacados individuales,</t>
    </r>
    <r>
      <rPr>
        <sz val="9"/>
        <rFont val="Arial"/>
        <family val="2"/>
      </rPr>
      <t xml:space="preserve"> literal a) R16379/03).</t>
    </r>
  </si>
  <si>
    <r>
      <t xml:space="preserve">c.     No debe haber un número superior de unidades con deficiencia mayor que la diferencia tolerable permitida (2T).
        (Numeral 4.3.2 </t>
    </r>
    <r>
      <rPr>
        <b/>
        <sz val="9"/>
        <rFont val="Arial"/>
        <family val="2"/>
      </rPr>
      <t>Contenido de los preempacados individuales</t>
    </r>
    <r>
      <rPr>
        <sz val="9"/>
        <rFont val="Arial"/>
        <family val="2"/>
      </rPr>
      <t>, literal b) R16379/03).</t>
    </r>
  </si>
  <si>
    <t>NÚMERO DE ACEPTACIÓN 
(máximo de unidades no conformes)</t>
  </si>
  <si>
    <t>Se realiza requerimiento Documental para dar cumplimiento a las exigencias del Numeral 2.2, Capítulo Segundo, Título VI de la Circular Única de esta Superintendencia</t>
  </si>
  <si>
    <t>Observaciones:</t>
  </si>
  <si>
    <t>d.       Los productos que se comercialicen envasados o empacados deberán llevar en el rótulo el contenido neto, en este rotulado se utilizarán siempre las unidades de medida correspondientes al Sistema Internacional SI. 
(Numeral 2.2, Capitulo Segundo, Titulo VI de la Circular Única de esta Superintendencia).</t>
  </si>
  <si>
    <r>
      <t xml:space="preserve">3. INFORMACIÓN SUMINISTRADA POR EL COMERCIALIZADOR, REFERENTE A LA EMPRESA EMPACADORA
</t>
    </r>
    <r>
      <rPr>
        <sz val="10"/>
        <rFont val="Arial"/>
        <family val="2"/>
      </rPr>
      <t>(cuando la verificación se efectúe en el lugar de distribución y/o comercialización)</t>
    </r>
  </si>
  <si>
    <t>FACTOR DE CORRECCIÓN (k)</t>
  </si>
  <si>
    <t>NÚMERO DE PRODUCTOS POR FUERA DE LA ESPECIFICACIÓN</t>
  </si>
  <si>
    <t>Contenido Nominal:</t>
  </si>
  <si>
    <t>Deficiencia Tolerable (%):</t>
  </si>
  <si>
    <t>Deficiencia Tolerable (T):</t>
  </si>
  <si>
    <t>Qn - 1T =</t>
  </si>
  <si>
    <t>Qn - 2T =</t>
  </si>
  <si>
    <r>
      <t>La deficiencia tolerable de acuerdo con la Tabla 2 -</t>
    </r>
    <r>
      <rPr>
        <i/>
        <sz val="9"/>
        <rFont val="Arial"/>
        <family val="2"/>
      </rPr>
      <t xml:space="preserve"> Deficiencias tolerables para el contenido real de preempacados</t>
    </r>
    <r>
      <rPr>
        <sz val="9"/>
        <rFont val="Arial"/>
        <family val="2"/>
      </rPr>
      <t>, de la Resolución 16379 de 2003, para el contenido real del producto verificado es:</t>
    </r>
  </si>
  <si>
    <t xml:space="preserve">Número de unidades no conformes ≤ Número de aceptación </t>
  </si>
  <si>
    <t>Número de unidades no conformes  = Número de aceptación ( 0 )</t>
  </si>
  <si>
    <t xml:space="preserve">3. </t>
  </si>
  <si>
    <t xml:space="preserve">4. </t>
  </si>
  <si>
    <t xml:space="preserve">
NOMBRE:________________________________  C.C.: _______________________ FIRMA:_______________________</t>
  </si>
  <si>
    <t>------------------------------   --------------------   ------------------------</t>
  </si>
  <si>
    <t>------   ------    ----------</t>
  </si>
  <si>
    <t xml:space="preserve"> ---------   ---------   -------------  -------</t>
  </si>
  <si>
    <t xml:space="preserve"> ----- ------</t>
  </si>
  <si>
    <t xml:space="preserve"> --------------------     ----------------        ---------------</t>
  </si>
  <si>
    <t xml:space="preserve"> -----   --------    -------</t>
  </si>
  <si>
    <t>Una vez leída y aprobada, para constancia se firma esta diligencia por los que en ella intervinieron, siendo las:</t>
  </si>
  <si>
    <t>CONTENIDO NOMINAL (u)</t>
  </si>
  <si>
    <t>5. IDENTIFICACIÓN DEL INSTRUMENTO PARA LA VERIFICACIÓN</t>
  </si>
  <si>
    <t>5.1 BALANZA</t>
  </si>
  <si>
    <t>Marca:</t>
  </si>
  <si>
    <t>Modelo:</t>
  </si>
  <si>
    <t>Serie:</t>
  </si>
  <si>
    <t>Rango de medición:</t>
  </si>
  <si>
    <t>División de escala:</t>
  </si>
  <si>
    <t>e:</t>
  </si>
  <si>
    <t>Clase de precisión:</t>
  </si>
  <si>
    <t>Certificado de calibración:</t>
  </si>
  <si>
    <t>Fecha de calibración:</t>
  </si>
  <si>
    <t>6. PROCEDIMIENTO DE VERIFICACIÓN</t>
  </si>
  <si>
    <t>b) Se selecciona un tamaño de muestra, de acuerdo con el lote de inspección, atendiendo lo dispuesto en el literal b) -lote con unidades inferiores a 100, c) -cuando las verificaciones se realizan en las instalaciones del empacador, o, d) -tamaño de la muestra, de acuerdo al tamaño del lote de inspección, del numeral 4.4.3 Características de los Planes de Muestreo para el Control de Mercado por Autoridades de Metrología Legal, de la Resolución  16379 de 2003.</t>
  </si>
  <si>
    <t>d) Se determina la Cantidad Real de Producto en Preempacado referido en el literal anterior, de la siguiente manera: Cantidad Real = Peso del Preempacado - Peso Medio del Material de Empaque (Tara).</t>
  </si>
  <si>
    <r>
      <t xml:space="preserve">c) Se determina el peso promedio de la tara (PPT) de acuerdo al numeral </t>
    </r>
    <r>
      <rPr>
        <i/>
        <sz val="9"/>
        <rFont val="Arial"/>
        <family val="2"/>
      </rPr>
      <t>4.5 Determinación de la Tara</t>
    </r>
    <r>
      <rPr>
        <sz val="9"/>
        <rFont val="Arial"/>
        <family val="2"/>
      </rPr>
      <t xml:space="preserve"> de la Resolución 16379 de 2003, posteriormente se procede a evaluar los criterios de muestreo de la tara de acuerdo a lo contenido en la tabla </t>
    </r>
    <r>
      <rPr>
        <i/>
        <sz val="9"/>
        <rFont val="Arial"/>
        <family val="2"/>
      </rPr>
      <t>3 - Tara</t>
    </r>
    <r>
      <rPr>
        <sz val="9"/>
        <rFont val="Arial"/>
        <family val="2"/>
      </rPr>
      <t xml:space="preserve"> de la misma Resolución. Este paso aplica solamente en mediciones donde se contempla la tara para su posterior sustracción en la fórmula de Contenido Real de Producto.</t>
    </r>
  </si>
  <si>
    <r>
      <t xml:space="preserve">e) Con el contenido real de cada producto y las deficiencias tolerables para los productos pre empacados, establecidas en la tabla 2 - </t>
    </r>
    <r>
      <rPr>
        <i/>
        <sz val="9"/>
        <rFont val="Arial"/>
        <family val="2"/>
      </rPr>
      <t>Deficiencias tolerables para el contenido real de pre empacados</t>
    </r>
    <r>
      <rPr>
        <sz val="9"/>
        <rFont val="Arial"/>
        <family val="2"/>
      </rPr>
      <t xml:space="preserve"> de la Resolución 16379 de2003, se identifica el valor correspondiente a la deficiencia tolerable para esa presentación.</t>
    </r>
  </si>
  <si>
    <r>
      <t xml:space="preserve">f) Se determina el número de productos con contenido real inferior al contenido nominal menos una vez el valor de la deficiencia tolerable y con contenido real inferior al contenido nominal menos dos veces el valor de la deficiencia tolerable, y se compara con las cantidades de producto permitidas, descritas en la Tabla 1- </t>
    </r>
    <r>
      <rPr>
        <i/>
        <sz val="9"/>
        <rFont val="Arial"/>
        <family val="2"/>
      </rPr>
      <t>Planes de muestreo para pre empacados</t>
    </r>
    <r>
      <rPr>
        <sz val="9"/>
        <rFont val="Arial"/>
        <family val="2"/>
      </rPr>
      <t>, de la Resolución 16379 de 2003.</t>
    </r>
  </si>
  <si>
    <r>
      <t xml:space="preserve">g) Se determina el contenido promedio y posteriormente el contenido promedio corregido con el factor de corrección descrito en  la Tabla 1- </t>
    </r>
    <r>
      <rPr>
        <i/>
        <sz val="9"/>
        <rFont val="Arial"/>
        <family val="2"/>
      </rPr>
      <t>Planes de muestreo para pre empacados</t>
    </r>
    <r>
      <rPr>
        <sz val="9"/>
        <rFont val="Arial"/>
        <family val="2"/>
      </rPr>
      <t>, de la Resolución 16379 de 2003, y se compara con el contenido nominal anunciado.</t>
    </r>
  </si>
  <si>
    <t>7. COMPROBACIÓN DEL INSTRUMENTO DE PESAJE</t>
  </si>
  <si>
    <t>a) PRUEBA DE EXCENTRICIDAD</t>
  </si>
  <si>
    <t>b) PRUEBA DE REPETIBILIDAD</t>
  </si>
  <si>
    <t>c) IDENTIFICACIÓN DE LAS PESAS EMPLEADAS PARA LAS PRUEBAS</t>
  </si>
  <si>
    <t>8. LUGAR ESPECÍFICO DE LA VERIFICACIÓN</t>
  </si>
  <si>
    <t>Se empleo una mesa firme y estable para la verificación</t>
  </si>
  <si>
    <t>Se niveló la balanza</t>
  </si>
  <si>
    <t>Se realizó en un lugar sin corrientes de aire</t>
  </si>
  <si>
    <t>MATERIAL DE EMPAQUE (g)</t>
  </si>
  <si>
    <t>PPT  (10 unds)</t>
  </si>
  <si>
    <t>PPT  (25 unds)</t>
  </si>
  <si>
    <t>DESV ESTÁNDAR (s)  10 unds</t>
  </si>
  <si>
    <t>DESV ESTÁNDAR (s)  25 unds</t>
  </si>
  <si>
    <t>ENTONCES</t>
  </si>
  <si>
    <t>SEÑALE CON X</t>
  </si>
  <si>
    <t>PPT  ≤ 10 % DEL CONTENIDO NOMINAL</t>
  </si>
  <si>
    <t>Se utiliza  PPT para determinar la cantidad real de producto preempacado</t>
  </si>
  <si>
    <t>PPT &gt;  10 % DEL CONTENIDO NOMINAL
 Y  s &lt;  0,25 x  T</t>
  </si>
  <si>
    <t>Se utilizan 25 materiales de empaque para determinar la cantidad real de producto preempacado</t>
  </si>
  <si>
    <t>PPT &gt;  10 % DEL CONTENIDO NOMINAL 
Y  s &gt;  0,25 x  T</t>
  </si>
  <si>
    <t>El PPT no se puede emplear, es necesario considerar cada tara de producto por preempacado</t>
  </si>
  <si>
    <t>Qn (ml) =</t>
  </si>
  <si>
    <t>10 %  Qn =</t>
  </si>
  <si>
    <t>0,25  x  T =</t>
  </si>
  <si>
    <t>9. DETERMINACIÓN DE LA TARA</t>
  </si>
  <si>
    <t>10. DEFICIENCIA TOLERABLE</t>
  </si>
  <si>
    <t>Contenido Medido (g)</t>
  </si>
  <si>
    <t>Tara (g)</t>
  </si>
  <si>
    <t>Contenido Real (g)</t>
  </si>
  <si>
    <t>11. RESULTADOS</t>
  </si>
  <si>
    <t>12. CONCLUSIONES / INFORME TÉCNICO DE RESULTADOS</t>
  </si>
  <si>
    <t>13. OBSERVACIONES DE QUIENES INTERVIENEN EN LA VISITA DE INSPECCIÓN:</t>
  </si>
  <si>
    <t>13.2. OBSERVACIONES DE QUIEN ATIENDE LA VISITA:</t>
  </si>
  <si>
    <t>14. CONSTANCIAS</t>
  </si>
  <si>
    <t>III</t>
  </si>
  <si>
    <t xml:space="preserve"> ----- -------</t>
  </si>
  <si>
    <t xml:space="preserve"> -------   </t>
  </si>
  <si>
    <t>CONTENIDO NOMINAL (g)</t>
  </si>
  <si>
    <t>CONTENIDO PROMEDIO CORREGIDO (g)</t>
  </si>
  <si>
    <t>I</t>
  </si>
  <si>
    <t>II</t>
  </si>
  <si>
    <t>IV</t>
  </si>
  <si>
    <t>V</t>
  </si>
  <si>
    <r>
      <t xml:space="preserve">Nombre de quien atendió la visita: </t>
    </r>
    <r>
      <rPr>
        <sz val="10"/>
        <rFont val="Arial"/>
        <family val="2"/>
      </rPr>
      <t xml:space="preserve">  </t>
    </r>
  </si>
  <si>
    <r>
      <rPr>
        <b/>
        <sz val="10"/>
        <rFont val="Calibri"/>
        <family val="2"/>
      </rPr>
      <t xml:space="preserve">14.1 </t>
    </r>
    <r>
      <rPr>
        <sz val="10"/>
        <rFont val="Arial"/>
        <family val="2"/>
      </rPr>
      <t>El material fotográfico y fílmico recaudado en el desarrollo de la visita de inspección hace parte integral del acta.  Ha sido entregado a quien atendió la visita en medio digital.</t>
    </r>
  </si>
  <si>
    <r>
      <rPr>
        <b/>
        <sz val="10"/>
        <rFont val="Calibri"/>
        <family val="2"/>
      </rPr>
      <t>14.2</t>
    </r>
    <r>
      <rPr>
        <sz val="10"/>
        <rFont val="Arial"/>
        <family val="2"/>
      </rPr>
      <t xml:space="preserve"> Se anexa certificado de existencia y representación legal. (Si no se anexa documentación, deberá allegarla a la Superintendencia en los próximos tres (3) días hábiles).</t>
    </r>
  </si>
  <si>
    <r>
      <t>El instrumento de pesaje empleado se encuentra apto para realizar la verificación metrológica  SI</t>
    </r>
    <r>
      <rPr>
        <u/>
        <sz val="10"/>
        <rFont val="Arial"/>
        <family val="2"/>
      </rPr>
      <t xml:space="preserve">    </t>
    </r>
    <r>
      <rPr>
        <sz val="10"/>
        <rFont val="Arial"/>
        <family val="2"/>
      </rPr>
      <t xml:space="preserve"> NO  ____</t>
    </r>
  </si>
  <si>
    <r>
      <t>Se realizó una prueba de repetibilidad a la balanza identificada anteriormente, se obtuvo que el instrumento SI</t>
    </r>
    <r>
      <rPr>
        <u/>
        <sz val="9"/>
        <rFont val="Arial"/>
        <family val="2"/>
      </rPr>
      <t xml:space="preserve">  _  </t>
    </r>
    <r>
      <rPr>
        <sz val="9"/>
        <rFont val="Arial"/>
        <family val="2"/>
      </rPr>
      <t xml:space="preserve"> NO __  es apto para realizar verificaciones de productos en preempacados. (error permisible: 2e)</t>
    </r>
  </si>
  <si>
    <r>
      <t>Se realizó una prueba de excentricidad de carga a la balanza identificada anteriormente, se obtuvo que el instrumento  SI</t>
    </r>
    <r>
      <rPr>
        <u/>
        <sz val="9"/>
        <rFont val="Arial"/>
        <family val="2"/>
      </rPr>
      <t xml:space="preserve"> _ </t>
    </r>
    <r>
      <rPr>
        <sz val="9"/>
        <rFont val="Arial"/>
        <family val="2"/>
      </rPr>
      <t xml:space="preserve">  NO __  es apto para realizar verificaciones de productos en preempacados. (error permisible: 2e)</t>
    </r>
  </si>
  <si>
    <t>Ciudad o municipio:</t>
  </si>
  <si>
    <t xml:space="preserve">ACTA-INFORME DE CONTROL METROLÓGICO DEL CONTENIDO DE PRODUCTO EN PREEMPACADOS - MASA </t>
  </si>
  <si>
    <t xml:space="preserve">o capturando el código QR con su dispositivo móvil. </t>
  </si>
  <si>
    <r>
      <t xml:space="preserve">Se requiere remitir al Grupo de Inspección y Vigilancia De Metrología Legal, en un término máximo de 10 DÍAS HÁBILES contados a partir del momento en que se suscribe la presente acta, copia legible en medio físico, magnético o vía correo electrónico, la etiqueta actualizada con los cambios pertinentes para los productos Inspeccionados, con el fin de dar el cumplimiento a las exigencias contenidas en el Numeral 2.2, del Capitulo Segundo del Título VI de la Circular Única de esta Superintendencia, que señala lo siguiente </t>
    </r>
    <r>
      <rPr>
        <i/>
        <sz val="9"/>
        <rFont val="Arial"/>
        <family val="2"/>
      </rPr>
      <t>“Los productos que se comercialicen envasados o empacados deberán llevar en el rótulo el contenido neto. En este rotulado se utilizarán siempre las unidades de medida correspondientes al Sistema Internacional SI”</t>
    </r>
    <r>
      <rPr>
        <sz val="9"/>
        <rFont val="Arial"/>
        <family val="2"/>
      </rPr>
      <t xml:space="preserve">.
</t>
    </r>
  </si>
  <si>
    <t>La comunicación deberá tener como referencia: ACTUALIZACIÓN DE ETIQUETA No RADICADO:________________</t>
  </si>
  <si>
    <t>https://goo.gl/forms/1lvg2EyTRfI4Vbux1</t>
  </si>
  <si>
    <t>Finalizada la visita lo invitamos a diligenciar la siguiente encuesta para medir su satisfacción, 
ingresando al siguiente link:</t>
  </si>
  <si>
    <t>13.1. OBSERVACIONES DE LOS PROFESIONALES DE LA SIC:</t>
  </si>
  <si>
    <r>
      <t xml:space="preserve">AVISO DE PRIVACIDAD: Declaro que he sido informado que la Superintendencia de Industria y Comercio es el responsable del tratamiento de los datos personales obtenidos a través del diligenciamiento del presente formulario y que he leído las Políticas de Tratamiento de Datos Personales disponibles en el sitio web https://www.sic.gov.co/politicas. 
Por ello, consiento y autorizo de manera previa, expresa e inequívoca que mis datos personales sean tratados con sujeción a lo establecido en sus Políticas de Protección de Datos Personales, atendiendo a las finalidades en ellas señaladas, entre las que se encuentran el informarme sobre eventos organizados por la Entidad, los servicios que prestamos, las publicaciones que elaboramos y para solicitarme que evalúe la calidad de los servicios prestados. Igualmente, queda autorizada la grabación de imágenes o cualquier otro registro que sirvan de soporte y evidencia de los eventos realizados.
Como Titular de información tengo derecho a conocer, actualizar y rectificar mis datos personales, solicitar prueba de la autorización otorgada para su tratamiento, ser informado sobre el uso que se ha dado a los mismos, presentar quejas ante la SIC por infracción a la ley, revocar la autorización y/o solicitar la supresión de mis datos en los casos en que sea procedente y acceder en forma gratuita a los mismos mediante solicitud por escrito dirigida a la Superintendencia al correo electrónico: </t>
    </r>
    <r>
      <rPr>
        <b/>
        <i/>
        <u/>
        <sz val="10"/>
        <rFont val="Arial"/>
        <family val="2"/>
      </rPr>
      <t>contactenos@sic.gov.co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</si>
</sst>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164" formatCode="yyyy\-mm\-dd;@"/>
    <numFmt numFmtId="165" formatCode="0.0"/>
    <numFmt numFmtId="166" formatCode="0.000000"/>
    <numFmt numFmtId="167" formatCode="h\ &quot;h&quot;\ m\ &quot;min&quot;"/>
    <numFmt numFmtId="168" formatCode="yyyy/mm/dd"/>
    <numFmt numFmtId="169" formatCode="0.0%"/>
    <numFmt numFmtId="170" formatCode="&quot;( &quot;0&quot; )&quot;"/>
    <numFmt numFmtId="171" formatCode="0.0&quot; g&quot;"/>
    <numFmt numFmtId="172" formatCode="0&quot; g&quot;"/>
  </numFmts>
  <fonts count="35" x14ac:knownFonts="1">
    <font>
      <sz val="10"/>
      <name val="Arial"/>
    </font>
    <font>
      <sz val="10"/>
      <name val="Arial"/>
      <family val="2"/>
    </font>
    <font>
      <b/>
      <sz val="10"/>
      <name val="Arial"/>
      <family val="2"/>
    </font>
    <font>
      <sz val="8"/>
      <name val="Arial"/>
      <family val="2"/>
    </font>
    <font>
      <sz val="9"/>
      <name val="Arial"/>
      <family val="2"/>
    </font>
    <font>
      <b/>
      <sz val="9"/>
      <name val="Arial"/>
      <family val="2"/>
    </font>
    <font>
      <b/>
      <sz val="8"/>
      <name val="Arial"/>
      <family val="2"/>
    </font>
    <font>
      <b/>
      <sz val="11"/>
      <name val="Arial"/>
      <family val="2"/>
    </font>
    <font>
      <sz val="11"/>
      <name val="Arial"/>
      <family val="2"/>
    </font>
    <font>
      <b/>
      <sz val="7"/>
      <name val="Arial"/>
      <family val="2"/>
    </font>
    <font>
      <i/>
      <sz val="9"/>
      <name val="Arial"/>
      <family val="2"/>
    </font>
    <font>
      <sz val="9"/>
      <name val="Times New Roman"/>
      <family val="1"/>
    </font>
    <font>
      <sz val="10"/>
      <name val="Times New Roman"/>
      <family val="1"/>
    </font>
    <font>
      <u/>
      <sz val="10"/>
      <color theme="10"/>
      <name val="Arial"/>
      <family val="2"/>
    </font>
    <font>
      <b/>
      <sz val="12"/>
      <name val="Arial"/>
      <family val="2"/>
    </font>
    <font>
      <sz val="12"/>
      <name val="Arial"/>
      <family val="2"/>
    </font>
    <font>
      <sz val="10"/>
      <name val="Arial"/>
      <family val="2"/>
    </font>
    <font>
      <sz val="18"/>
      <name val="MS Reference Sans Serif"/>
      <family val="2"/>
    </font>
    <font>
      <i/>
      <sz val="10"/>
      <color indexed="81"/>
      <name val="Franklin Gothic Medium"/>
      <family val="2"/>
    </font>
    <font>
      <b/>
      <sz val="7"/>
      <color theme="0" tint="-0.34998626667073579"/>
      <name val="Arial"/>
      <family val="2"/>
    </font>
    <font>
      <u/>
      <sz val="9"/>
      <name val="Arial"/>
      <family val="2"/>
    </font>
    <font>
      <u/>
      <sz val="10"/>
      <name val="Arial"/>
      <family val="2"/>
    </font>
    <font>
      <sz val="12"/>
      <name val="MS Reference Sans Serif"/>
      <family val="2"/>
    </font>
    <font>
      <b/>
      <sz val="8"/>
      <name val="Arial Narrow"/>
      <family val="2"/>
    </font>
    <font>
      <sz val="24"/>
      <name val="MS Reference Sans Serif"/>
      <family val="2"/>
    </font>
    <font>
      <sz val="11"/>
      <name val="Bell MT"/>
      <family val="1"/>
    </font>
    <font>
      <b/>
      <sz val="6"/>
      <name val="Arial"/>
      <family val="2"/>
    </font>
    <font>
      <b/>
      <sz val="10"/>
      <name val="Calibri"/>
      <family val="2"/>
    </font>
    <font>
      <b/>
      <sz val="11"/>
      <name val="Calibri"/>
      <family val="2"/>
    </font>
    <font>
      <b/>
      <i/>
      <sz val="10"/>
      <name val="Arial"/>
      <family val="2"/>
    </font>
    <font>
      <i/>
      <sz val="11"/>
      <name val="Arial"/>
      <family val="2"/>
    </font>
    <font>
      <b/>
      <i/>
      <u/>
      <sz val="10"/>
      <name val="Arial"/>
      <family val="2"/>
    </font>
    <font>
      <sz val="10"/>
      <color theme="0" tint="-0.34998626667073579"/>
      <name val="Arial"/>
      <family val="2"/>
    </font>
    <font>
      <sz val="10"/>
      <color theme="0"/>
      <name val="Arial"/>
      <family val="2"/>
    </font>
    <font>
      <sz val="10"/>
      <color rgb="FFC00000"/>
      <name val="Arial"/>
      <family val="2"/>
    </font>
  </fonts>
  <fills count="6">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theme="1" tint="0.499984740745262"/>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s>
  <cellStyleXfs count="3">
    <xf numFmtId="0" fontId="0" fillId="0" borderId="0"/>
    <xf numFmtId="0" fontId="13" fillId="0" borderId="0" applyNumberFormat="0" applyFill="0" applyBorder="0" applyAlignment="0" applyProtection="0"/>
    <xf numFmtId="41" fontId="16" fillId="0" borderId="0" applyFont="0" applyFill="0" applyBorder="0" applyAlignment="0" applyProtection="0"/>
  </cellStyleXfs>
  <cellXfs count="700">
    <xf numFmtId="0" fontId="0" fillId="0" borderId="0" xfId="0"/>
    <xf numFmtId="0" fontId="3" fillId="0" borderId="0" xfId="0" applyFont="1"/>
    <xf numFmtId="0" fontId="0" fillId="0" borderId="0" xfId="0" applyAlignment="1">
      <alignment vertical="center" wrapText="1"/>
    </xf>
    <xf numFmtId="0" fontId="2" fillId="0" borderId="0" xfId="0" applyFont="1" applyBorder="1" applyAlignment="1"/>
    <xf numFmtId="0" fontId="3" fillId="2" borderId="0" xfId="0" applyFont="1" applyFill="1"/>
    <xf numFmtId="0" fontId="2" fillId="0" borderId="0" xfId="0" applyFont="1"/>
    <xf numFmtId="0" fontId="0" fillId="0" borderId="0" xfId="0" applyAlignment="1">
      <alignment vertical="center"/>
    </xf>
    <xf numFmtId="0" fontId="8" fillId="0" borderId="0" xfId="0" applyFont="1" applyAlignment="1">
      <alignment vertical="center" wrapText="1"/>
    </xf>
    <xf numFmtId="0" fontId="7" fillId="0" borderId="0" xfId="0" applyFont="1" applyBorder="1" applyAlignment="1">
      <alignment vertical="center" wrapText="1"/>
    </xf>
    <xf numFmtId="0" fontId="1" fillId="0" borderId="0" xfId="0" applyFont="1"/>
    <xf numFmtId="0" fontId="7" fillId="0" borderId="0" xfId="0" applyFont="1" applyBorder="1" applyAlignment="1">
      <alignment horizontal="center" vertical="center" wrapText="1"/>
    </xf>
    <xf numFmtId="0" fontId="1" fillId="2" borderId="0" xfId="0" applyFont="1" applyFill="1"/>
    <xf numFmtId="0" fontId="5" fillId="0" borderId="0" xfId="0" applyFont="1" applyFill="1" applyBorder="1" applyAlignment="1">
      <alignment horizontal="center" vertical="center"/>
    </xf>
    <xf numFmtId="0" fontId="2" fillId="0" borderId="0" xfId="0" applyFont="1" applyFill="1" applyBorder="1" applyAlignment="1">
      <alignment vertical="center"/>
    </xf>
    <xf numFmtId="0" fontId="5" fillId="0" borderId="0" xfId="0" applyFont="1" applyFill="1" applyBorder="1" applyAlignment="1">
      <alignment horizontal="left" vertical="center"/>
    </xf>
    <xf numFmtId="0" fontId="9" fillId="0" borderId="0" xfId="0" applyFont="1" applyFill="1" applyBorder="1" applyAlignment="1">
      <alignment horizontal="center" vertical="center"/>
    </xf>
    <xf numFmtId="0" fontId="0" fillId="0" borderId="0" xfId="0" applyAlignment="1">
      <alignment horizontal="left"/>
    </xf>
    <xf numFmtId="167" fontId="4" fillId="0" borderId="0" xfId="0" applyNumberFormat="1" applyFont="1" applyAlignment="1">
      <alignment wrapText="1"/>
    </xf>
    <xf numFmtId="168" fontId="1" fillId="0" borderId="3" xfId="0" applyNumberFormat="1" applyFont="1" applyBorder="1" applyAlignment="1">
      <alignment wrapText="1"/>
    </xf>
    <xf numFmtId="0" fontId="8" fillId="0" borderId="0" xfId="0" applyFont="1" applyBorder="1" applyAlignment="1">
      <alignment horizontal="center" vertical="center" wrapText="1"/>
    </xf>
    <xf numFmtId="0" fontId="1" fillId="0" borderId="0" xfId="0" applyFont="1" applyBorder="1" applyAlignment="1">
      <alignment horizontal="left" vertical="center" wrapText="1"/>
    </xf>
    <xf numFmtId="0" fontId="1" fillId="0" borderId="0" xfId="0" applyFont="1" applyBorder="1" applyAlignment="1">
      <alignment horizontal="center"/>
    </xf>
    <xf numFmtId="0" fontId="1" fillId="0" borderId="0" xfId="0" applyFont="1" applyBorder="1" applyAlignment="1">
      <alignment horizontal="left"/>
    </xf>
    <xf numFmtId="0" fontId="5" fillId="0" borderId="0" xfId="0" applyFont="1" applyBorder="1" applyAlignment="1">
      <alignment horizontal="justify" vertical="center" wrapText="1"/>
    </xf>
    <xf numFmtId="0" fontId="1" fillId="0" borderId="0" xfId="0" applyFont="1" applyBorder="1"/>
    <xf numFmtId="0" fontId="1" fillId="0" borderId="0" xfId="0" applyFont="1" applyFill="1"/>
    <xf numFmtId="0" fontId="1" fillId="0" borderId="0" xfId="0" applyFont="1" applyAlignment="1">
      <alignment vertical="center" wrapText="1"/>
    </xf>
    <xf numFmtId="0" fontId="6" fillId="0" borderId="0" xfId="0" applyFont="1" applyBorder="1" applyAlignment="1">
      <alignment vertical="center"/>
    </xf>
    <xf numFmtId="0" fontId="3" fillId="0" borderId="0" xfId="0" applyFont="1" applyBorder="1" applyAlignment="1">
      <alignment vertical="center"/>
    </xf>
    <xf numFmtId="0" fontId="6" fillId="0" borderId="0" xfId="0" applyFont="1" applyBorder="1" applyAlignment="1"/>
    <xf numFmtId="0" fontId="6" fillId="0" borderId="0" xfId="0" applyNumberFormat="1" applyFont="1" applyBorder="1" applyAlignment="1">
      <alignment vertical="center"/>
    </xf>
    <xf numFmtId="0" fontId="3" fillId="0" borderId="0" xfId="0" applyFont="1" applyFill="1" applyBorder="1" applyAlignment="1">
      <alignment vertical="center"/>
    </xf>
    <xf numFmtId="0" fontId="2" fillId="0" borderId="0" xfId="0" applyFont="1" applyBorder="1" applyAlignment="1">
      <alignment vertical="top" wrapText="1"/>
    </xf>
    <xf numFmtId="0" fontId="1" fillId="0" borderId="0" xfId="0" applyFont="1" applyBorder="1" applyAlignment="1">
      <alignment vertical="center"/>
    </xf>
    <xf numFmtId="0" fontId="1" fillId="0" borderId="0" xfId="0" applyFont="1" applyBorder="1" applyAlignment="1">
      <alignment vertical="top" wrapText="1"/>
    </xf>
    <xf numFmtId="0" fontId="4" fillId="0" borderId="0" xfId="0" applyFont="1" applyBorder="1" applyAlignment="1">
      <alignment horizontal="center" vertical="center" wrapText="1"/>
    </xf>
    <xf numFmtId="0" fontId="4" fillId="0" borderId="0" xfId="0" applyFont="1" applyAlignment="1">
      <alignment vertical="center"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4" fillId="0" borderId="0" xfId="0" applyFont="1" applyBorder="1"/>
    <xf numFmtId="22" fontId="1" fillId="0" borderId="3" xfId="0" applyNumberFormat="1" applyFont="1" applyBorder="1" applyAlignment="1">
      <alignment wrapText="1"/>
    </xf>
    <xf numFmtId="22" fontId="1" fillId="0" borderId="5" xfId="0" applyNumberFormat="1" applyFont="1" applyBorder="1" applyAlignment="1">
      <alignment wrapText="1"/>
    </xf>
    <xf numFmtId="0" fontId="2" fillId="0" borderId="0" xfId="0" applyFont="1" applyAlignment="1">
      <alignment vertical="center"/>
    </xf>
    <xf numFmtId="0" fontId="8" fillId="2" borderId="0" xfId="0" applyFont="1" applyFill="1" applyAlignment="1">
      <alignment vertical="center" wrapText="1"/>
    </xf>
    <xf numFmtId="0" fontId="5" fillId="0" borderId="42" xfId="0" applyFont="1" applyBorder="1" applyAlignment="1">
      <alignment wrapText="1"/>
    </xf>
    <xf numFmtId="0" fontId="7" fillId="0" borderId="0" xfId="0" applyFont="1"/>
    <xf numFmtId="0" fontId="7" fillId="0" borderId="0" xfId="0" applyFont="1" applyBorder="1" applyAlignment="1"/>
    <xf numFmtId="0" fontId="8" fillId="2" borderId="0" xfId="0" applyFont="1" applyFill="1"/>
    <xf numFmtId="0" fontId="8" fillId="0" borderId="0" xfId="0" applyFont="1"/>
    <xf numFmtId="1" fontId="0" fillId="0" borderId="53" xfId="0" applyNumberFormat="1" applyBorder="1" applyAlignment="1" applyProtection="1">
      <alignment horizontal="center" vertical="center"/>
      <protection locked="0"/>
    </xf>
    <xf numFmtId="0" fontId="1" fillId="2" borderId="0" xfId="0" applyFont="1" applyFill="1" applyProtection="1"/>
    <xf numFmtId="0" fontId="1" fillId="0" borderId="0" xfId="0" applyFont="1" applyProtection="1"/>
    <xf numFmtId="0" fontId="6" fillId="0" borderId="8"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5" borderId="33" xfId="0" applyFont="1" applyFill="1" applyBorder="1" applyAlignment="1" applyProtection="1">
      <alignment horizontal="center" vertical="center"/>
    </xf>
    <xf numFmtId="0" fontId="6" fillId="5" borderId="34" xfId="0" applyFont="1" applyFill="1" applyBorder="1" applyAlignment="1" applyProtection="1">
      <alignment vertical="center"/>
    </xf>
    <xf numFmtId="0" fontId="6" fillId="5" borderId="41" xfId="0" applyFont="1" applyFill="1" applyBorder="1" applyAlignment="1" applyProtection="1">
      <alignment vertical="center"/>
    </xf>
    <xf numFmtId="0" fontId="6" fillId="5" borderId="4" xfId="0" applyFont="1" applyFill="1" applyBorder="1" applyAlignment="1" applyProtection="1">
      <alignment horizontal="center" vertical="center"/>
    </xf>
    <xf numFmtId="0" fontId="6" fillId="5" borderId="0" xfId="0" applyFont="1" applyFill="1" applyBorder="1" applyAlignment="1" applyProtection="1">
      <alignment vertical="center"/>
    </xf>
    <xf numFmtId="0" fontId="6" fillId="5" borderId="42" xfId="0" applyFont="1" applyFill="1" applyBorder="1" applyAlignment="1" applyProtection="1">
      <alignment vertical="center"/>
    </xf>
    <xf numFmtId="0" fontId="6" fillId="0" borderId="12" xfId="0" applyFont="1" applyBorder="1" applyAlignment="1" applyProtection="1">
      <alignment horizontal="center" vertical="center"/>
    </xf>
    <xf numFmtId="0" fontId="6" fillId="0" borderId="31" xfId="0" applyFont="1" applyBorder="1" applyAlignment="1" applyProtection="1">
      <alignment horizontal="center" vertical="center"/>
    </xf>
    <xf numFmtId="0" fontId="6" fillId="5" borderId="31" xfId="0" applyFont="1" applyFill="1" applyBorder="1" applyAlignment="1" applyProtection="1">
      <alignment horizontal="center" vertical="center"/>
    </xf>
    <xf numFmtId="0" fontId="6" fillId="5" borderId="3" xfId="0" applyFont="1" applyFill="1" applyBorder="1" applyAlignment="1" applyProtection="1">
      <alignment vertical="center"/>
    </xf>
    <xf numFmtId="0" fontId="6" fillId="5" borderId="5" xfId="0" applyFont="1" applyFill="1" applyBorder="1" applyAlignment="1" applyProtection="1">
      <alignment vertical="center"/>
    </xf>
    <xf numFmtId="0" fontId="4" fillId="0" borderId="17" xfId="0" applyFont="1" applyFill="1" applyBorder="1" applyAlignment="1" applyProtection="1">
      <alignment vertical="center"/>
    </xf>
    <xf numFmtId="0" fontId="4" fillId="0" borderId="23" xfId="0" applyFont="1" applyFill="1" applyBorder="1" applyAlignment="1" applyProtection="1">
      <alignment vertical="center"/>
    </xf>
    <xf numFmtId="0" fontId="4" fillId="0" borderId="19" xfId="0" applyFont="1" applyFill="1" applyBorder="1" applyAlignment="1" applyProtection="1">
      <alignment vertical="center"/>
    </xf>
    <xf numFmtId="0" fontId="4" fillId="0" borderId="29" xfId="0" applyFont="1" applyFill="1" applyBorder="1" applyAlignment="1" applyProtection="1">
      <alignment vertical="center"/>
    </xf>
    <xf numFmtId="0" fontId="4" fillId="0" borderId="22" xfId="0" applyFont="1" applyFill="1" applyBorder="1" applyAlignment="1" applyProtection="1">
      <alignment vertical="center"/>
    </xf>
    <xf numFmtId="0" fontId="2" fillId="0" borderId="0" xfId="0" applyFont="1" applyAlignment="1">
      <alignment horizontal="left"/>
    </xf>
    <xf numFmtId="0" fontId="1" fillId="0" borderId="0" xfId="0" applyFont="1" applyAlignment="1">
      <alignment vertical="center"/>
    </xf>
    <xf numFmtId="0" fontId="2" fillId="0" borderId="3" xfId="0" applyFont="1" applyBorder="1"/>
    <xf numFmtId="0" fontId="4" fillId="0" borderId="10" xfId="0" applyFont="1" applyBorder="1" applyAlignment="1">
      <alignment horizontal="center" vertical="center"/>
    </xf>
    <xf numFmtId="0" fontId="1" fillId="0" borderId="0" xfId="0" applyFont="1" applyAlignment="1">
      <alignment horizontal="left" vertical="center"/>
    </xf>
    <xf numFmtId="0" fontId="3" fillId="0" borderId="0" xfId="0" applyFont="1" applyAlignment="1">
      <alignment horizontal="center"/>
    </xf>
    <xf numFmtId="0" fontId="4" fillId="0" borderId="0" xfId="0" applyFont="1" applyAlignment="1">
      <alignment horizontal="left" vertical="center"/>
    </xf>
    <xf numFmtId="164" fontId="3" fillId="0" borderId="0" xfId="0" applyNumberFormat="1" applyFont="1" applyAlignment="1">
      <alignment horizontal="center"/>
    </xf>
    <xf numFmtId="0" fontId="4" fillId="0" borderId="0" xfId="0" applyFont="1" applyBorder="1" applyAlignment="1" applyProtection="1">
      <alignment horizontal="left" vertical="center"/>
      <protection locked="0"/>
    </xf>
    <xf numFmtId="0" fontId="3" fillId="0" borderId="0" xfId="0" applyFont="1" applyAlignment="1">
      <alignment horizontal="center" vertical="center" wrapText="1"/>
    </xf>
    <xf numFmtId="0" fontId="2" fillId="0" borderId="5" xfId="0" applyFont="1" applyBorder="1"/>
    <xf numFmtId="0" fontId="3" fillId="0" borderId="0" xfId="0" applyFont="1" applyAlignment="1">
      <alignment horizontal="center" vertical="center"/>
    </xf>
    <xf numFmtId="0" fontId="23" fillId="0" borderId="11" xfId="0" applyFont="1" applyBorder="1" applyAlignment="1" applyProtection="1">
      <alignment horizontal="center" vertical="center"/>
    </xf>
    <xf numFmtId="0" fontId="7" fillId="0" borderId="0" xfId="0" applyFont="1" applyAlignment="1">
      <alignment vertical="center"/>
    </xf>
    <xf numFmtId="0" fontId="7" fillId="0" borderId="0" xfId="0" applyFont="1" applyBorder="1" applyAlignment="1">
      <alignment vertical="center"/>
    </xf>
    <xf numFmtId="0" fontId="14" fillId="0" borderId="0" xfId="0" applyFont="1" applyAlignment="1">
      <alignment vertical="center"/>
    </xf>
    <xf numFmtId="0" fontId="4" fillId="0" borderId="20" xfId="0" applyFont="1" applyBorder="1" applyAlignment="1">
      <alignment vertical="center"/>
    </xf>
    <xf numFmtId="0" fontId="4" fillId="0" borderId="29" xfId="0" applyFont="1" applyBorder="1" applyAlignment="1">
      <alignment vertical="center"/>
    </xf>
    <xf numFmtId="0" fontId="4" fillId="0" borderId="21"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pplyProtection="1">
      <alignment horizontal="center" vertical="center"/>
      <protection locked="0"/>
    </xf>
    <xf numFmtId="0" fontId="1" fillId="0" borderId="7"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4" fillId="0" borderId="7" xfId="0" applyFont="1" applyBorder="1" applyAlignment="1">
      <alignment horizontal="center" vertical="center"/>
    </xf>
    <xf numFmtId="0" fontId="1" fillId="0" borderId="6" xfId="0" applyFont="1" applyBorder="1" applyAlignment="1">
      <alignment horizontal="center" vertical="center"/>
    </xf>
    <xf numFmtId="0" fontId="2" fillId="0" borderId="0" xfId="0" applyFont="1" applyBorder="1" applyAlignment="1">
      <alignment horizontal="left" vertical="top"/>
    </xf>
    <xf numFmtId="0" fontId="1" fillId="2" borderId="0" xfId="0" applyFont="1" applyFill="1" applyAlignment="1">
      <alignment vertical="center"/>
    </xf>
    <xf numFmtId="0" fontId="2" fillId="0" borderId="0" xfId="0" applyFont="1" applyBorder="1" applyAlignment="1">
      <alignment vertical="center"/>
    </xf>
    <xf numFmtId="0" fontId="14" fillId="0" borderId="20" xfId="0" applyFont="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164" fontId="3" fillId="0" borderId="0" xfId="0" applyNumberFormat="1" applyFont="1" applyFill="1" applyBorder="1" applyAlignment="1">
      <alignment horizontal="center"/>
    </xf>
    <xf numFmtId="0" fontId="1" fillId="0" borderId="0" xfId="0" applyFont="1" applyAlignment="1">
      <alignment horizontal="center" vertical="center"/>
    </xf>
    <xf numFmtId="0" fontId="1" fillId="0" borderId="1" xfId="0" applyFont="1" applyBorder="1"/>
    <xf numFmtId="0" fontId="1" fillId="2" borderId="2" xfId="0" applyFont="1" applyFill="1" applyBorder="1"/>
    <xf numFmtId="0" fontId="1" fillId="0" borderId="2" xfId="0" applyFont="1" applyBorder="1" applyProtection="1">
      <protection locked="0"/>
    </xf>
    <xf numFmtId="0" fontId="1" fillId="0" borderId="0" xfId="0" applyFont="1" applyAlignment="1">
      <alignment horizontal="center" vertical="center" wrapText="1"/>
    </xf>
    <xf numFmtId="0" fontId="1" fillId="0" borderId="0" xfId="0" applyFont="1" applyProtection="1">
      <protection locked="0"/>
    </xf>
    <xf numFmtId="0" fontId="3" fillId="0" borderId="0" xfId="0" applyFont="1" applyBorder="1" applyAlignment="1">
      <alignment horizontal="center" vertical="center"/>
    </xf>
    <xf numFmtId="0" fontId="1" fillId="0" borderId="0" xfId="0" applyFont="1" applyBorder="1" applyAlignment="1">
      <alignment horizontal="left" vertical="center"/>
    </xf>
    <xf numFmtId="0" fontId="26" fillId="0" borderId="0" xfId="0" applyFont="1" applyBorder="1" applyAlignment="1">
      <alignment horizontal="center" vertical="center" wrapText="1"/>
    </xf>
    <xf numFmtId="166" fontId="1" fillId="0" borderId="0" xfId="0" applyNumberFormat="1" applyFont="1" applyBorder="1" applyAlignment="1"/>
    <xf numFmtId="0" fontId="1" fillId="0" borderId="0" xfId="0" applyFont="1" applyBorder="1" applyAlignment="1"/>
    <xf numFmtId="0" fontId="1" fillId="2" borderId="0" xfId="0" applyFont="1" applyFill="1" applyAlignment="1">
      <alignment vertical="center" wrapText="1"/>
    </xf>
    <xf numFmtId="0" fontId="1" fillId="0" borderId="0" xfId="0" applyFont="1" applyFill="1" applyAlignment="1">
      <alignment vertical="center" wrapText="1"/>
    </xf>
    <xf numFmtId="0" fontId="5" fillId="0" borderId="0" xfId="0" applyFont="1" applyAlignment="1">
      <alignment vertical="center" wrapText="1"/>
    </xf>
    <xf numFmtId="0" fontId="5"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0" borderId="0" xfId="0" applyFont="1" applyBorder="1" applyAlignment="1">
      <alignment wrapText="1"/>
    </xf>
    <xf numFmtId="0" fontId="28" fillId="0" borderId="0" xfId="0" applyFont="1" applyBorder="1" applyAlignment="1">
      <alignment horizontal="center" vertical="center"/>
    </xf>
    <xf numFmtId="0" fontId="1" fillId="0" borderId="0" xfId="0" applyFont="1" applyAlignment="1">
      <alignment horizontal="left"/>
    </xf>
    <xf numFmtId="0" fontId="1" fillId="0" borderId="0" xfId="0" applyFont="1" applyAlignment="1">
      <alignment horizontal="left" wrapText="1"/>
    </xf>
    <xf numFmtId="0" fontId="1" fillId="2" borderId="0" xfId="0" applyFont="1" applyFill="1" applyAlignment="1">
      <alignment horizontal="left"/>
    </xf>
    <xf numFmtId="167" fontId="1" fillId="0" borderId="0" xfId="0" applyNumberFormat="1" applyFont="1" applyAlignment="1">
      <alignment vertical="center"/>
    </xf>
    <xf numFmtId="167" fontId="1" fillId="0" borderId="0" xfId="0" applyNumberFormat="1" applyFont="1" applyAlignment="1"/>
    <xf numFmtId="0" fontId="1" fillId="0" borderId="0" xfId="0" applyFont="1" applyAlignment="1"/>
    <xf numFmtId="0" fontId="8" fillId="0" borderId="0" xfId="0" applyFont="1" applyBorder="1" applyAlignment="1">
      <alignment vertical="center" wrapText="1"/>
    </xf>
    <xf numFmtId="0" fontId="29" fillId="0" borderId="0" xfId="0" applyFont="1" applyBorder="1" applyAlignment="1">
      <alignment vertical="center" wrapText="1"/>
    </xf>
    <xf numFmtId="0" fontId="32" fillId="0" borderId="0" xfId="0" applyFont="1"/>
    <xf numFmtId="0" fontId="33" fillId="0" borderId="0" xfId="0" applyFont="1"/>
    <xf numFmtId="0" fontId="34" fillId="0" borderId="0" xfId="0" applyFont="1"/>
    <xf numFmtId="0" fontId="4" fillId="0" borderId="3" xfId="0" applyFont="1" applyBorder="1" applyAlignment="1">
      <alignment horizontal="left" vertical="center" wrapText="1"/>
    </xf>
    <xf numFmtId="0" fontId="8" fillId="0" borderId="3" xfId="0" applyFont="1" applyBorder="1" applyAlignment="1">
      <alignment horizontal="center" vertical="center" wrapText="1"/>
    </xf>
    <xf numFmtId="2" fontId="8" fillId="0" borderId="3" xfId="0" applyNumberFormat="1" applyFont="1" applyBorder="1" applyAlignment="1">
      <alignment horizontal="center" vertical="center" wrapText="1"/>
    </xf>
    <xf numFmtId="0" fontId="8" fillId="0" borderId="4" xfId="0" applyFont="1" applyBorder="1" applyAlignment="1">
      <alignment vertical="center" wrapText="1"/>
    </xf>
    <xf numFmtId="0" fontId="8" fillId="0" borderId="42" xfId="0" applyFont="1" applyBorder="1" applyAlignment="1">
      <alignment vertical="center" wrapText="1"/>
    </xf>
    <xf numFmtId="0" fontId="1" fillId="0" borderId="4" xfId="0" applyFont="1" applyBorder="1"/>
    <xf numFmtId="0" fontId="1" fillId="0" borderId="42" xfId="0" applyFont="1" applyFill="1" applyBorder="1" applyAlignment="1">
      <alignment vertical="center" wrapText="1"/>
    </xf>
    <xf numFmtId="0" fontId="1" fillId="0" borderId="31" xfId="0" applyFont="1" applyBorder="1"/>
    <xf numFmtId="0" fontId="7" fillId="0" borderId="3" xfId="0" applyFont="1" applyBorder="1" applyAlignment="1">
      <alignment horizontal="center" vertical="center" wrapText="1"/>
    </xf>
    <xf numFmtId="0" fontId="1" fillId="0" borderId="5" xfId="0" applyFont="1" applyFill="1" applyBorder="1" applyAlignment="1">
      <alignment vertical="center" wrapText="1"/>
    </xf>
    <xf numFmtId="0" fontId="4" fillId="0" borderId="4" xfId="0" applyFont="1" applyBorder="1" applyAlignment="1">
      <alignment vertical="center" wrapText="1"/>
    </xf>
    <xf numFmtId="0" fontId="4" fillId="0" borderId="0" xfId="0" applyFont="1" applyBorder="1" applyAlignment="1">
      <alignment vertical="center" wrapText="1"/>
    </xf>
    <xf numFmtId="0" fontId="4" fillId="0" borderId="42" xfId="0" applyFont="1" applyBorder="1" applyAlignment="1">
      <alignment vertical="center" wrapText="1"/>
    </xf>
    <xf numFmtId="0" fontId="4" fillId="0" borderId="31" xfId="0" applyFont="1" applyBorder="1" applyAlignment="1">
      <alignment vertical="center" wrapText="1"/>
    </xf>
    <xf numFmtId="0" fontId="4" fillId="0" borderId="3" xfId="0" applyFont="1" applyBorder="1" applyAlignment="1">
      <alignment vertical="center" wrapText="1"/>
    </xf>
    <xf numFmtId="0" fontId="4" fillId="0" borderId="5" xfId="0" applyFont="1" applyBorder="1" applyAlignment="1">
      <alignment vertical="center" wrapText="1"/>
    </xf>
    <xf numFmtId="0" fontId="2" fillId="0" borderId="0" xfId="0" applyFont="1" applyBorder="1" applyAlignment="1">
      <alignment vertical="center" wrapText="1"/>
    </xf>
    <xf numFmtId="0" fontId="5" fillId="0" borderId="42" xfId="0" applyFont="1" applyBorder="1" applyAlignment="1">
      <alignment vertical="center" wrapText="1"/>
    </xf>
    <xf numFmtId="0" fontId="5" fillId="0" borderId="4" xfId="0" applyFont="1" applyBorder="1" applyAlignment="1">
      <alignment vertical="center" wrapText="1"/>
    </xf>
    <xf numFmtId="0" fontId="7" fillId="0" borderId="4" xfId="0" applyFont="1" applyBorder="1" applyAlignment="1">
      <alignment vertical="center" wrapText="1"/>
    </xf>
    <xf numFmtId="0" fontId="7" fillId="0" borderId="31" xfId="0" applyFont="1" applyBorder="1" applyAlignment="1">
      <alignment vertical="center" wrapText="1"/>
    </xf>
    <xf numFmtId="0" fontId="7" fillId="0" borderId="3" xfId="0" applyFont="1" applyBorder="1" applyAlignment="1">
      <alignment vertical="center" wrapText="1"/>
    </xf>
    <xf numFmtId="1" fontId="15" fillId="0" borderId="3" xfId="0" applyNumberFormat="1" applyFont="1" applyBorder="1" applyAlignment="1">
      <alignment horizontal="center" vertical="center" wrapText="1"/>
    </xf>
    <xf numFmtId="0" fontId="15"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7" fillId="2" borderId="3" xfId="0" applyFont="1" applyFill="1" applyBorder="1" applyAlignment="1">
      <alignment horizontal="center" vertical="center" wrapText="1"/>
    </xf>
    <xf numFmtId="0" fontId="8" fillId="0" borderId="3" xfId="0" applyFont="1" applyBorder="1" applyAlignment="1">
      <alignment vertical="center" wrapText="1"/>
    </xf>
    <xf numFmtId="0" fontId="8" fillId="0" borderId="5" xfId="0" applyFont="1" applyBorder="1" applyAlignment="1">
      <alignment vertical="center" wrapText="1"/>
    </xf>
    <xf numFmtId="0" fontId="24" fillId="0" borderId="3" xfId="0" applyFont="1" applyBorder="1" applyAlignment="1" applyProtection="1">
      <alignment horizontal="center" vertical="center"/>
      <protection locked="0"/>
    </xf>
    <xf numFmtId="0" fontId="4" fillId="0" borderId="3" xfId="0" applyFont="1" applyBorder="1" applyAlignment="1" applyProtection="1">
      <alignment horizontal="center"/>
      <protection locked="0"/>
    </xf>
    <xf numFmtId="0" fontId="5" fillId="0" borderId="4" xfId="0" applyFont="1" applyBorder="1" applyAlignment="1">
      <alignment horizontal="left" wrapText="1"/>
    </xf>
    <xf numFmtId="0" fontId="5" fillId="0" borderId="0" xfId="0" applyFont="1" applyBorder="1" applyAlignment="1">
      <alignment horizontal="left" wrapText="1"/>
    </xf>
    <xf numFmtId="0" fontId="1" fillId="0" borderId="12" xfId="0" applyFont="1" applyBorder="1" applyAlignment="1">
      <alignment horizontal="center" vertical="center"/>
    </xf>
    <xf numFmtId="0" fontId="1" fillId="0" borderId="18" xfId="0" applyFont="1" applyBorder="1" applyAlignment="1">
      <alignment horizontal="center" vertical="center"/>
    </xf>
    <xf numFmtId="0" fontId="1" fillId="0" borderId="23"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20" xfId="0" applyFont="1" applyBorder="1" applyAlignment="1">
      <alignment horizontal="center" vertical="center"/>
    </xf>
    <xf numFmtId="0" fontId="1" fillId="0" borderId="29" xfId="0" applyFont="1" applyBorder="1" applyAlignment="1">
      <alignment horizontal="center" vertical="center"/>
    </xf>
    <xf numFmtId="0" fontId="1" fillId="0" borderId="7" xfId="0" applyFont="1" applyBorder="1" applyAlignment="1">
      <alignment horizontal="left"/>
    </xf>
    <xf numFmtId="0" fontId="1" fillId="0" borderId="9" xfId="0" applyFont="1" applyBorder="1" applyAlignment="1">
      <alignment horizontal="left"/>
    </xf>
    <xf numFmtId="0" fontId="1" fillId="0" borderId="20" xfId="0" applyFont="1" applyBorder="1" applyAlignment="1">
      <alignment horizontal="left"/>
    </xf>
    <xf numFmtId="0" fontId="1" fillId="0" borderId="29" xfId="0" applyFont="1" applyBorder="1" applyAlignment="1">
      <alignment horizontal="left"/>
    </xf>
    <xf numFmtId="0" fontId="1" fillId="0" borderId="29" xfId="0" applyFont="1" applyBorder="1" applyAlignment="1" applyProtection="1">
      <alignment horizontal="left"/>
      <protection locked="0"/>
    </xf>
    <xf numFmtId="0" fontId="1" fillId="0" borderId="9" xfId="0" applyFont="1" applyBorder="1" applyAlignment="1" applyProtection="1">
      <alignment horizontal="left"/>
      <protection locked="0"/>
    </xf>
    <xf numFmtId="0" fontId="1" fillId="0" borderId="15" xfId="0" applyFont="1" applyBorder="1" applyAlignment="1" applyProtection="1">
      <alignment horizontal="left"/>
      <protection locked="0"/>
    </xf>
    <xf numFmtId="0" fontId="1" fillId="0" borderId="23"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32"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27" xfId="0" applyFont="1" applyBorder="1" applyAlignment="1">
      <alignment horizontal="center" vertical="center"/>
    </xf>
    <xf numFmtId="0" fontId="1" fillId="0" borderId="25" xfId="0" applyFont="1" applyBorder="1" applyAlignment="1">
      <alignment horizontal="center" vertical="center"/>
    </xf>
    <xf numFmtId="0" fontId="1" fillId="0" borderId="28" xfId="0" applyFont="1" applyBorder="1" applyAlignment="1">
      <alignment horizontal="center" vertical="center"/>
    </xf>
    <xf numFmtId="0" fontId="1" fillId="0" borderId="13" xfId="0" applyFont="1" applyBorder="1" applyAlignment="1">
      <alignment horizontal="center" vertical="center"/>
    </xf>
    <xf numFmtId="0" fontId="1" fillId="0" borderId="24" xfId="0" applyFont="1" applyBorder="1" applyAlignment="1">
      <alignment horizontal="center" vertical="center"/>
    </xf>
    <xf numFmtId="0" fontId="1" fillId="0" borderId="27" xfId="0" applyFont="1" applyBorder="1" applyAlignment="1">
      <alignment horizontal="left" vertical="center"/>
    </xf>
    <xf numFmtId="0" fontId="1" fillId="0" borderId="25" xfId="0" applyFont="1" applyBorder="1" applyAlignment="1">
      <alignment horizontal="left" vertical="center"/>
    </xf>
    <xf numFmtId="0" fontId="1" fillId="0" borderId="25"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24" xfId="0" applyFont="1" applyBorder="1" applyAlignment="1">
      <alignment horizontal="left" vertical="center"/>
    </xf>
    <xf numFmtId="0" fontId="1" fillId="0" borderId="26" xfId="0" applyFont="1" applyBorder="1" applyAlignment="1" applyProtection="1">
      <alignment horizontal="center" vertical="center"/>
      <protection locked="0"/>
    </xf>
    <xf numFmtId="0" fontId="1" fillId="0" borderId="7" xfId="0" applyFont="1" applyBorder="1" applyAlignment="1" applyProtection="1">
      <alignment horizontal="left"/>
      <protection locked="0"/>
    </xf>
    <xf numFmtId="0" fontId="2" fillId="0" borderId="9" xfId="0" applyNumberFormat="1" applyFont="1" applyBorder="1" applyAlignment="1" applyProtection="1">
      <alignment horizontal="center" vertical="center"/>
      <protection locked="0"/>
    </xf>
    <xf numFmtId="0" fontId="2" fillId="0" borderId="15" xfId="0" applyNumberFormat="1" applyFont="1" applyBorder="1" applyAlignment="1" applyProtection="1">
      <alignment horizontal="center" vertical="center"/>
      <protection locked="0"/>
    </xf>
    <xf numFmtId="0" fontId="17" fillId="3" borderId="21" xfId="0" applyFont="1" applyFill="1" applyBorder="1" applyAlignment="1" applyProtection="1">
      <alignment horizontal="center" vertical="center"/>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6" xfId="0" applyFont="1" applyFill="1" applyBorder="1" applyAlignment="1">
      <alignment horizontal="right" vertical="center" wrapText="1"/>
    </xf>
    <xf numFmtId="0" fontId="4" fillId="0" borderId="21" xfId="0" applyFont="1" applyFill="1" applyBorder="1" applyAlignment="1">
      <alignment horizontal="right" vertical="center" wrapText="1"/>
    </xf>
    <xf numFmtId="0" fontId="4" fillId="0" borderId="29" xfId="0" applyFont="1" applyFill="1" applyBorder="1" applyAlignment="1">
      <alignment horizontal="right" vertical="center" wrapText="1"/>
    </xf>
    <xf numFmtId="0" fontId="4" fillId="0" borderId="12" xfId="0" applyFont="1" applyFill="1" applyBorder="1" applyAlignment="1">
      <alignment horizontal="right" vertical="center" wrapText="1"/>
    </xf>
    <xf numFmtId="0" fontId="4" fillId="0" borderId="18" xfId="0" applyFont="1" applyFill="1" applyBorder="1" applyAlignment="1">
      <alignment horizontal="right" vertical="center" wrapText="1"/>
    </xf>
    <xf numFmtId="0" fontId="4" fillId="0" borderId="23" xfId="0" applyFont="1" applyFill="1" applyBorder="1" applyAlignment="1">
      <alignment horizontal="right" vertical="center" wrapText="1"/>
    </xf>
    <xf numFmtId="0" fontId="2" fillId="0" borderId="6" xfId="0" applyFont="1" applyBorder="1" applyAlignment="1">
      <alignment horizontal="left" vertical="center" wrapText="1"/>
    </xf>
    <xf numFmtId="0" fontId="2" fillId="0" borderId="21" xfId="0" applyFont="1" applyBorder="1" applyAlignment="1">
      <alignment horizontal="left" vertical="center" wrapText="1"/>
    </xf>
    <xf numFmtId="0" fontId="1" fillId="0" borderId="21" xfId="0" applyFont="1" applyBorder="1" applyAlignment="1" applyProtection="1">
      <alignment horizontal="center" vertical="center"/>
      <protection locked="0"/>
    </xf>
    <xf numFmtId="0" fontId="4" fillId="0" borderId="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9" xfId="0" applyFont="1" applyBorder="1" applyAlignment="1">
      <alignment horizontal="center" vertical="center" wrapText="1"/>
    </xf>
    <xf numFmtId="0" fontId="2" fillId="0" borderId="20" xfId="0" applyFont="1" applyBorder="1" applyAlignment="1">
      <alignment horizontal="left" vertical="center"/>
    </xf>
    <xf numFmtId="0" fontId="2" fillId="0" borderId="21" xfId="0" applyFont="1" applyBorder="1" applyAlignment="1">
      <alignment horizontal="left" vertical="center"/>
    </xf>
    <xf numFmtId="3" fontId="1" fillId="0" borderId="21" xfId="0" applyNumberFormat="1"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2" fillId="0" borderId="7" xfId="0" applyFont="1" applyBorder="1" applyAlignment="1">
      <alignment horizontal="left" vertical="top"/>
    </xf>
    <xf numFmtId="0" fontId="2" fillId="0" borderId="9" xfId="0" applyFont="1" applyBorder="1" applyAlignment="1">
      <alignment horizontal="left" vertical="top"/>
    </xf>
    <xf numFmtId="0" fontId="2" fillId="0" borderId="15" xfId="0" applyFont="1" applyBorder="1" applyAlignment="1">
      <alignment horizontal="left" vertical="top"/>
    </xf>
    <xf numFmtId="0" fontId="8" fillId="0" borderId="20"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8" fillId="0" borderId="2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1" fillId="0" borderId="20" xfId="0" applyFont="1" applyBorder="1" applyAlignment="1" applyProtection="1">
      <alignment horizontal="left"/>
      <protection locked="0"/>
    </xf>
    <xf numFmtId="0" fontId="1" fillId="0" borderId="21" xfId="0" applyFont="1" applyBorder="1" applyAlignment="1" applyProtection="1">
      <alignment horizontal="left"/>
      <protection locked="0"/>
    </xf>
    <xf numFmtId="0" fontId="1" fillId="0" borderId="22" xfId="0" applyFont="1" applyBorder="1" applyAlignment="1" applyProtection="1">
      <alignment horizontal="left"/>
      <protection locked="0"/>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6" xfId="0" applyFont="1" applyBorder="1" applyAlignment="1">
      <alignment horizontal="left"/>
    </xf>
    <xf numFmtId="0" fontId="1" fillId="0" borderId="21" xfId="0" applyFont="1" applyBorder="1" applyAlignment="1">
      <alignment horizontal="left"/>
    </xf>
    <xf numFmtId="0" fontId="1" fillId="0" borderId="20" xfId="0" applyFont="1" applyBorder="1" applyAlignment="1" applyProtection="1">
      <alignment horizontal="left"/>
    </xf>
    <xf numFmtId="0" fontId="1" fillId="0" borderId="21" xfId="0" applyFont="1" applyBorder="1" applyAlignment="1" applyProtection="1">
      <alignment horizontal="left"/>
    </xf>
    <xf numFmtId="0" fontId="1" fillId="0" borderId="22" xfId="0" applyFont="1" applyBorder="1" applyAlignment="1" applyProtection="1">
      <alignment horizontal="left"/>
    </xf>
    <xf numFmtId="0" fontId="1" fillId="0" borderId="17" xfId="0" applyFont="1" applyBorder="1" applyAlignment="1" applyProtection="1">
      <alignment horizontal="center" vertical="center"/>
    </xf>
    <xf numFmtId="0" fontId="1" fillId="0" borderId="18" xfId="0" applyFont="1" applyBorder="1" applyAlignment="1" applyProtection="1">
      <alignment horizontal="center" vertical="center"/>
    </xf>
    <xf numFmtId="0" fontId="1" fillId="0" borderId="19" xfId="0" applyFont="1" applyBorder="1" applyAlignment="1" applyProtection="1">
      <alignment horizontal="center" vertical="center"/>
    </xf>
    <xf numFmtId="0" fontId="4" fillId="0" borderId="31" xfId="0" applyFont="1" applyBorder="1" applyAlignment="1">
      <alignment horizontal="center" vertical="center" wrapText="1"/>
    </xf>
    <xf numFmtId="0" fontId="4" fillId="0" borderId="3" xfId="0" applyFont="1" applyBorder="1" applyAlignment="1">
      <alignment horizontal="center" vertical="center" wrapText="1"/>
    </xf>
    <xf numFmtId="168" fontId="2" fillId="0" borderId="3" xfId="0" applyNumberFormat="1" applyFont="1" applyFill="1" applyBorder="1" applyAlignment="1">
      <alignment horizontal="center" vertical="center" wrapText="1"/>
    </xf>
    <xf numFmtId="0" fontId="1" fillId="0" borderId="24" xfId="0" applyFont="1" applyBorder="1" applyAlignment="1" applyProtection="1">
      <alignment horizontal="left" vertical="center"/>
    </xf>
    <xf numFmtId="0" fontId="1" fillId="0" borderId="25" xfId="0" applyFont="1" applyBorder="1" applyAlignment="1" applyProtection="1">
      <alignment horizontal="left" vertical="center"/>
    </xf>
    <xf numFmtId="0" fontId="1" fillId="0" borderId="25"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11"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167" fontId="2" fillId="0" borderId="2" xfId="0" applyNumberFormat="1" applyFont="1" applyFill="1" applyBorder="1" applyAlignment="1">
      <alignment horizontal="left" vertical="center" wrapText="1"/>
    </xf>
    <xf numFmtId="167" fontId="2" fillId="0" borderId="30" xfId="0" applyNumberFormat="1" applyFont="1" applyFill="1" applyBorder="1" applyAlignment="1">
      <alignment horizontal="left" vertical="center" wrapText="1"/>
    </xf>
    <xf numFmtId="0" fontId="1" fillId="0" borderId="12" xfId="0" applyFont="1" applyBorder="1" applyAlignment="1">
      <alignment horizontal="left" vertical="center" wrapText="1"/>
    </xf>
    <xf numFmtId="0" fontId="1" fillId="0" borderId="18" xfId="0" applyFont="1" applyBorder="1" applyAlignment="1">
      <alignment horizontal="left" vertical="center" wrapText="1"/>
    </xf>
    <xf numFmtId="0" fontId="1" fillId="0" borderId="23" xfId="0" applyFont="1" applyBorder="1" applyAlignment="1">
      <alignment horizontal="left" vertical="center" wrapText="1"/>
    </xf>
    <xf numFmtId="0" fontId="17" fillId="3" borderId="18"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170" fontId="2" fillId="0" borderId="3" xfId="0" applyNumberFormat="1" applyFont="1" applyBorder="1" applyAlignment="1" applyProtection="1">
      <alignment horizontal="center" vertical="center" wrapText="1"/>
    </xf>
    <xf numFmtId="0" fontId="1" fillId="0" borderId="0" xfId="0" applyFont="1" applyBorder="1" applyAlignment="1">
      <alignment horizont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1" fillId="0" borderId="18" xfId="0" applyFont="1" applyBorder="1" applyAlignment="1" applyProtection="1">
      <alignment horizontal="center" vertical="center" wrapText="1"/>
      <protection locked="0"/>
    </xf>
    <xf numFmtId="0" fontId="1" fillId="0" borderId="23" xfId="0" applyFont="1" applyBorder="1" applyAlignment="1" applyProtection="1">
      <alignment horizontal="center" vertical="center" wrapText="1"/>
      <protection locked="0"/>
    </xf>
    <xf numFmtId="0" fontId="7" fillId="0" borderId="0" xfId="0" applyFont="1" applyBorder="1" applyAlignment="1">
      <alignment horizontal="left"/>
    </xf>
    <xf numFmtId="0" fontId="5" fillId="0" borderId="6"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0" xfId="0" applyFont="1" applyBorder="1" applyAlignment="1">
      <alignment horizontal="center" vertical="center" wrapText="1"/>
    </xf>
    <xf numFmtId="0" fontId="1" fillId="0" borderId="21" xfId="0" quotePrefix="1"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5" fillId="0" borderId="12" xfId="0" applyFont="1" applyBorder="1" applyAlignment="1">
      <alignment horizontal="center" vertical="center" wrapText="1"/>
    </xf>
    <xf numFmtId="0" fontId="5" fillId="0" borderId="18" xfId="0" applyFont="1" applyBorder="1" applyAlignment="1">
      <alignment horizontal="center" vertical="center" wrapText="1"/>
    </xf>
    <xf numFmtId="2" fontId="3" fillId="3" borderId="20" xfId="0" applyNumberFormat="1" applyFont="1" applyFill="1" applyBorder="1" applyAlignment="1" applyProtection="1">
      <alignment horizontal="center" vertical="center" wrapText="1"/>
      <protection locked="0"/>
    </xf>
    <xf numFmtId="2" fontId="3" fillId="3" borderId="21" xfId="0" applyNumberFormat="1" applyFont="1" applyFill="1" applyBorder="1" applyAlignment="1" applyProtection="1">
      <alignment horizontal="center" vertical="center" wrapText="1"/>
      <protection locked="0"/>
    </xf>
    <xf numFmtId="2" fontId="3" fillId="3" borderId="29" xfId="0" applyNumberFormat="1" applyFont="1" applyFill="1" applyBorder="1" applyAlignment="1" applyProtection="1">
      <alignment horizontal="center" vertical="center" wrapText="1"/>
      <protection locked="0"/>
    </xf>
    <xf numFmtId="0" fontId="23" fillId="0" borderId="25" xfId="0" applyFont="1" applyBorder="1" applyAlignment="1" applyProtection="1">
      <alignment horizontal="center" vertical="center" wrapText="1"/>
    </xf>
    <xf numFmtId="0" fontId="23" fillId="0" borderId="28" xfId="0" applyFont="1" applyBorder="1" applyAlignment="1" applyProtection="1">
      <alignment horizontal="center" vertical="center" wrapText="1"/>
    </xf>
    <xf numFmtId="0" fontId="23" fillId="0" borderId="24" xfId="0" applyFont="1" applyBorder="1" applyAlignment="1" applyProtection="1">
      <alignment horizontal="center" vertical="center" wrapText="1"/>
    </xf>
    <xf numFmtId="0" fontId="4" fillId="0" borderId="33" xfId="0" applyFont="1" applyBorder="1" applyAlignment="1">
      <alignment horizontal="center" vertical="top" wrapText="1"/>
    </xf>
    <xf numFmtId="0" fontId="4" fillId="0" borderId="34" xfId="0" applyFont="1" applyBorder="1" applyAlignment="1">
      <alignment horizontal="center" vertical="top" wrapText="1"/>
    </xf>
    <xf numFmtId="0" fontId="1" fillId="0" borderId="43" xfId="0" applyFont="1" applyBorder="1" applyAlignment="1" applyProtection="1">
      <alignment horizontal="left" vertical="center" wrapText="1"/>
      <protection locked="0"/>
    </xf>
    <xf numFmtId="0" fontId="1" fillId="0" borderId="44" xfId="0" applyFont="1" applyBorder="1" applyAlignment="1" applyProtection="1">
      <alignment horizontal="left" vertical="center" wrapText="1"/>
      <protection locked="0"/>
    </xf>
    <xf numFmtId="0" fontId="1" fillId="0" borderId="45" xfId="0" applyFont="1" applyBorder="1" applyAlignment="1" applyProtection="1">
      <alignment horizontal="left" vertical="center" wrapText="1"/>
      <protection locked="0"/>
    </xf>
    <xf numFmtId="3" fontId="15" fillId="3" borderId="13" xfId="2" applyNumberFormat="1" applyFont="1" applyFill="1" applyBorder="1" applyAlignment="1" applyProtection="1">
      <alignment horizontal="center" vertical="center"/>
      <protection locked="0"/>
    </xf>
    <xf numFmtId="3" fontId="15" fillId="3" borderId="14" xfId="2" applyNumberFormat="1" applyFont="1" applyFill="1" applyBorder="1" applyAlignment="1" applyProtection="1">
      <alignment horizontal="center" vertical="center"/>
      <protection locked="0"/>
    </xf>
    <xf numFmtId="0" fontId="15" fillId="3" borderId="9" xfId="0" applyFont="1" applyFill="1" applyBorder="1" applyAlignment="1" applyProtection="1">
      <alignment horizontal="center" vertical="center"/>
      <protection locked="0"/>
    </xf>
    <xf numFmtId="0" fontId="15" fillId="3" borderId="15" xfId="0" applyFont="1" applyFill="1" applyBorder="1" applyAlignment="1" applyProtection="1">
      <alignment horizontal="center" vertical="center"/>
      <protection locked="0"/>
    </xf>
    <xf numFmtId="0" fontId="4" fillId="0" borderId="11" xfId="0" applyFont="1" applyBorder="1" applyAlignment="1">
      <alignment horizontal="left" vertical="center" wrapText="1"/>
    </xf>
    <xf numFmtId="0" fontId="4" fillId="0" borderId="13" xfId="0" applyFont="1" applyBorder="1" applyAlignment="1">
      <alignment horizontal="left" vertical="center" wrapText="1"/>
    </xf>
    <xf numFmtId="0" fontId="4" fillId="0" borderId="34"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7" xfId="0" applyFont="1" applyFill="1" applyBorder="1" applyAlignment="1">
      <alignment horizontal="justify" vertical="center" wrapText="1"/>
    </xf>
    <xf numFmtId="0" fontId="4" fillId="0" borderId="9" xfId="0" applyFont="1" applyFill="1" applyBorder="1" applyAlignment="1">
      <alignment horizontal="justify" vertical="center" wrapText="1"/>
    </xf>
    <xf numFmtId="0" fontId="4" fillId="0" borderId="15"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4" fillId="0" borderId="16" xfId="0" applyFont="1" applyFill="1" applyBorder="1" applyAlignment="1">
      <alignment horizontal="justify" vertical="center" wrapText="1"/>
    </xf>
    <xf numFmtId="0" fontId="4" fillId="0" borderId="32" xfId="0" applyFont="1" applyFill="1" applyBorder="1" applyAlignment="1">
      <alignment horizontal="justify" vertical="center" wrapText="1"/>
    </xf>
    <xf numFmtId="0" fontId="4" fillId="0" borderId="11"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7"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15" xfId="0" applyFont="1" applyBorder="1" applyAlignment="1">
      <alignment horizontal="justify" vertical="center" wrapText="1"/>
    </xf>
    <xf numFmtId="0" fontId="7" fillId="0" borderId="3" xfId="0" applyFont="1" applyBorder="1" applyAlignment="1">
      <alignment horizontal="left"/>
    </xf>
    <xf numFmtId="0" fontId="7" fillId="0" borderId="0" xfId="0" applyFont="1" applyAlignment="1">
      <alignment horizontal="left"/>
    </xf>
    <xf numFmtId="0" fontId="5" fillId="0" borderId="27" xfId="0" applyFont="1" applyBorder="1" applyAlignment="1">
      <alignment horizontal="center" vertical="center"/>
    </xf>
    <xf numFmtId="0" fontId="5" fillId="0" borderId="25" xfId="0" applyFont="1" applyBorder="1" applyAlignment="1">
      <alignment horizontal="center" vertical="center"/>
    </xf>
    <xf numFmtId="0" fontId="5" fillId="0" borderId="24" xfId="0" applyFont="1" applyBorder="1" applyAlignment="1">
      <alignment horizontal="center" vertical="center"/>
    </xf>
    <xf numFmtId="0" fontId="5" fillId="0" borderId="7" xfId="0" applyFont="1" applyBorder="1" applyAlignment="1">
      <alignment horizontal="left" vertical="center" wrapText="1"/>
    </xf>
    <xf numFmtId="0" fontId="5" fillId="0" borderId="9" xfId="0" applyFont="1" applyBorder="1" applyAlignment="1">
      <alignment horizontal="left" vertical="center" wrapText="1"/>
    </xf>
    <xf numFmtId="0" fontId="5" fillId="0" borderId="20" xfId="0" applyFont="1" applyBorder="1" applyAlignment="1">
      <alignment horizontal="left" vertical="center" wrapText="1"/>
    </xf>
    <xf numFmtId="165" fontId="1" fillId="0" borderId="29" xfId="0" applyNumberFormat="1" applyFont="1" applyBorder="1" applyAlignment="1" applyProtection="1">
      <alignment horizontal="center" vertical="center" wrapText="1"/>
      <protection locked="0"/>
    </xf>
    <xf numFmtId="165" fontId="1" fillId="0" borderId="9" xfId="0" applyNumberFormat="1" applyFont="1" applyBorder="1" applyAlignment="1" applyProtection="1">
      <alignment horizontal="center" vertical="center" wrapText="1"/>
      <protection locked="0"/>
    </xf>
    <xf numFmtId="171" fontId="1" fillId="0" borderId="29" xfId="0" applyNumberFormat="1" applyFont="1" applyBorder="1" applyAlignment="1" applyProtection="1">
      <alignment horizontal="center" vertical="center"/>
      <protection locked="0"/>
    </xf>
    <xf numFmtId="171" fontId="1" fillId="0" borderId="9" xfId="0" applyNumberFormat="1" applyFont="1" applyBorder="1" applyAlignment="1" applyProtection="1">
      <alignment horizontal="center" vertical="center"/>
      <protection locked="0"/>
    </xf>
    <xf numFmtId="0" fontId="4" fillId="0" borderId="36"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38" xfId="0" applyFont="1" applyBorder="1" applyAlignment="1">
      <alignment horizontal="justify" vertical="center" wrapText="1"/>
    </xf>
    <xf numFmtId="0" fontId="5" fillId="0" borderId="11" xfId="0" applyFont="1" applyBorder="1" applyAlignment="1">
      <alignment horizontal="right" vertical="center" wrapText="1"/>
    </xf>
    <xf numFmtId="0" fontId="5" fillId="0" borderId="13" xfId="0" applyFont="1" applyBorder="1" applyAlignment="1">
      <alignment horizontal="right" vertical="center" wrapText="1"/>
    </xf>
    <xf numFmtId="0" fontId="5" fillId="0" borderId="24" xfId="0" applyFont="1" applyBorder="1" applyAlignment="1">
      <alignment horizontal="right" vertical="center" wrapText="1"/>
    </xf>
    <xf numFmtId="0" fontId="5" fillId="0" borderId="10" xfId="0" applyFont="1" applyBorder="1" applyAlignment="1">
      <alignment horizontal="right" vertical="center" wrapText="1"/>
    </xf>
    <xf numFmtId="0" fontId="5" fillId="0" borderId="16" xfId="0" applyFont="1" applyBorder="1" applyAlignment="1">
      <alignment horizontal="right" vertical="center" wrapText="1"/>
    </xf>
    <xf numFmtId="0" fontId="5" fillId="0" borderId="17" xfId="0" applyFont="1" applyBorder="1" applyAlignment="1">
      <alignment horizontal="right" vertical="center" wrapText="1"/>
    </xf>
    <xf numFmtId="2" fontId="3" fillId="0" borderId="9" xfId="0" applyNumberFormat="1" applyFont="1" applyBorder="1" applyAlignment="1" applyProtection="1">
      <alignment horizontal="center" vertical="center" wrapText="1"/>
    </xf>
    <xf numFmtId="1" fontId="8" fillId="0" borderId="28" xfId="0" applyNumberFormat="1" applyFont="1" applyBorder="1" applyAlignment="1">
      <alignment horizontal="center" vertical="center"/>
    </xf>
    <xf numFmtId="1" fontId="8" fillId="0" borderId="13" xfId="0" applyNumberFormat="1" applyFont="1" applyBorder="1" applyAlignment="1">
      <alignment horizontal="center" vertical="center"/>
    </xf>
    <xf numFmtId="1" fontId="8" fillId="0" borderId="24" xfId="0" applyNumberFormat="1" applyFont="1" applyBorder="1" applyAlignment="1">
      <alignment horizontal="center" vertical="center"/>
    </xf>
    <xf numFmtId="1" fontId="8" fillId="0" borderId="23" xfId="0" applyNumberFormat="1" applyFont="1" applyBorder="1" applyAlignment="1">
      <alignment horizontal="center" vertical="center"/>
    </xf>
    <xf numFmtId="1" fontId="8" fillId="0" borderId="16" xfId="0" applyNumberFormat="1" applyFont="1" applyBorder="1" applyAlignment="1">
      <alignment horizontal="center" vertical="center"/>
    </xf>
    <xf numFmtId="1" fontId="8" fillId="0" borderId="17" xfId="0" applyNumberFormat="1" applyFont="1" applyBorder="1" applyAlignment="1">
      <alignment horizontal="center" vertical="center"/>
    </xf>
    <xf numFmtId="0" fontId="4" fillId="0" borderId="28" xfId="0" applyFont="1" applyFill="1" applyBorder="1" applyAlignment="1">
      <alignment horizontal="center" vertical="center"/>
    </xf>
    <xf numFmtId="0" fontId="4" fillId="0" borderId="23" xfId="0" applyFont="1" applyFill="1" applyBorder="1" applyAlignment="1">
      <alignment horizontal="center" vertical="center"/>
    </xf>
    <xf numFmtId="2" fontId="8" fillId="0" borderId="28" xfId="0" applyNumberFormat="1" applyFont="1" applyBorder="1" applyAlignment="1">
      <alignment horizontal="center" vertical="center"/>
    </xf>
    <xf numFmtId="2" fontId="8" fillId="0" borderId="13" xfId="0" applyNumberFormat="1" applyFont="1" applyBorder="1" applyAlignment="1">
      <alignment horizontal="center" vertical="center"/>
    </xf>
    <xf numFmtId="2" fontId="8" fillId="0" borderId="24" xfId="0" applyNumberFormat="1" applyFont="1" applyBorder="1" applyAlignment="1">
      <alignment horizontal="center" vertical="center"/>
    </xf>
    <xf numFmtId="2" fontId="8" fillId="0" borderId="23" xfId="0" applyNumberFormat="1" applyFont="1" applyBorder="1" applyAlignment="1">
      <alignment horizontal="center" vertical="center"/>
    </xf>
    <xf numFmtId="2" fontId="8" fillId="0" borderId="16" xfId="0" applyNumberFormat="1" applyFont="1" applyBorder="1" applyAlignment="1">
      <alignment horizontal="center" vertical="center"/>
    </xf>
    <xf numFmtId="2" fontId="8" fillId="0" borderId="17" xfId="0" applyNumberFormat="1"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23" fillId="0" borderId="26" xfId="0" applyFont="1" applyBorder="1" applyAlignment="1" applyProtection="1">
      <alignment horizontal="center" vertical="center" wrapText="1"/>
    </xf>
    <xf numFmtId="0" fontId="24" fillId="0" borderId="29" xfId="0" applyFont="1" applyBorder="1" applyAlignment="1" applyProtection="1">
      <alignment horizontal="center" vertical="center"/>
      <protection locked="0"/>
    </xf>
    <xf numFmtId="0" fontId="24" fillId="0" borderId="9" xfId="0" applyFont="1" applyBorder="1" applyAlignment="1" applyProtection="1">
      <alignment horizontal="center" vertical="center"/>
      <protection locked="0"/>
    </xf>
    <xf numFmtId="0" fontId="4" fillId="0" borderId="10" xfId="0" applyFont="1" applyBorder="1" applyAlignment="1">
      <alignment horizontal="left" vertical="center" wrapText="1"/>
    </xf>
    <xf numFmtId="0" fontId="4" fillId="0" borderId="16" xfId="0" applyFont="1" applyBorder="1" applyAlignment="1">
      <alignment horizontal="left" vertical="center" wrapText="1"/>
    </xf>
    <xf numFmtId="0" fontId="24" fillId="0" borderId="23" xfId="0" applyFont="1" applyBorder="1" applyAlignment="1" applyProtection="1">
      <alignment horizontal="center" vertical="center"/>
      <protection locked="0"/>
    </xf>
    <xf numFmtId="0" fontId="24" fillId="0" borderId="16" xfId="0" applyFont="1" applyBorder="1" applyAlignment="1" applyProtection="1">
      <alignment horizontal="center" vertical="center"/>
      <protection locked="0"/>
    </xf>
    <xf numFmtId="0" fontId="4" fillId="3" borderId="1"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30" xfId="0" applyFont="1" applyFill="1" applyBorder="1" applyAlignment="1">
      <alignment horizontal="left" vertical="center" wrapText="1"/>
    </xf>
    <xf numFmtId="169" fontId="7" fillId="3" borderId="2" xfId="0" applyNumberFormat="1" applyFont="1" applyFill="1" applyBorder="1" applyAlignment="1" applyProtection="1">
      <alignment horizontal="center" vertical="center"/>
      <protection locked="0"/>
    </xf>
    <xf numFmtId="169" fontId="7" fillId="3" borderId="39" xfId="0" applyNumberFormat="1" applyFont="1" applyFill="1" applyBorder="1" applyAlignment="1" applyProtection="1">
      <alignment horizontal="center" vertical="center"/>
      <protection locked="0"/>
    </xf>
    <xf numFmtId="169" fontId="7" fillId="3" borderId="3" xfId="0" applyNumberFormat="1" applyFont="1" applyFill="1" applyBorder="1" applyAlignment="1" applyProtection="1">
      <alignment horizontal="center" vertical="center"/>
      <protection locked="0"/>
    </xf>
    <xf numFmtId="169" fontId="7" fillId="3" borderId="40" xfId="0" applyNumberFormat="1" applyFont="1" applyFill="1" applyBorder="1" applyAlignment="1" applyProtection="1">
      <alignment horizontal="center" vertical="center"/>
      <protection locked="0"/>
    </xf>
    <xf numFmtId="165" fontId="8" fillId="0" borderId="25" xfId="0" applyNumberFormat="1" applyFont="1" applyBorder="1" applyAlignment="1">
      <alignment horizontal="left" vertical="center"/>
    </xf>
    <xf numFmtId="165" fontId="8" fillId="0" borderId="26" xfId="0" applyNumberFormat="1" applyFont="1" applyBorder="1" applyAlignment="1">
      <alignment horizontal="left" vertical="center"/>
    </xf>
    <xf numFmtId="165" fontId="8" fillId="0" borderId="18" xfId="0" applyNumberFormat="1" applyFont="1" applyBorder="1" applyAlignment="1">
      <alignment horizontal="left" vertical="center"/>
    </xf>
    <xf numFmtId="165" fontId="8" fillId="0" borderId="19" xfId="0" applyNumberFormat="1" applyFont="1" applyBorder="1" applyAlignment="1">
      <alignment horizontal="left" vertical="center"/>
    </xf>
    <xf numFmtId="0" fontId="5" fillId="0" borderId="7" xfId="0" applyFont="1" applyFill="1" applyBorder="1" applyAlignment="1">
      <alignment horizontal="left" vertical="center"/>
    </xf>
    <xf numFmtId="0" fontId="5" fillId="0" borderId="9" xfId="0" applyFont="1" applyFill="1" applyBorder="1" applyAlignment="1">
      <alignment horizontal="left" vertical="center"/>
    </xf>
    <xf numFmtId="2" fontId="8" fillId="0" borderId="20" xfId="0" applyNumberFormat="1" applyFont="1" applyBorder="1" applyAlignment="1">
      <alignment horizontal="center" vertical="center"/>
    </xf>
    <xf numFmtId="2" fontId="8" fillId="0" borderId="21" xfId="0" applyNumberFormat="1" applyFont="1" applyBorder="1" applyAlignment="1">
      <alignment horizontal="center" vertical="center"/>
    </xf>
    <xf numFmtId="2" fontId="8" fillId="0" borderId="22" xfId="0" applyNumberFormat="1" applyFont="1" applyBorder="1" applyAlignment="1">
      <alignment horizontal="center" vertical="center"/>
    </xf>
    <xf numFmtId="0" fontId="5" fillId="0" borderId="10" xfId="0" applyFont="1" applyFill="1" applyBorder="1" applyAlignment="1">
      <alignment horizontal="left" vertical="center"/>
    </xf>
    <xf numFmtId="0" fontId="5" fillId="0" borderId="16" xfId="0" applyFont="1" applyFill="1" applyBorder="1" applyAlignment="1">
      <alignment horizontal="left" vertical="center"/>
    </xf>
    <xf numFmtId="2" fontId="8" fillId="0" borderId="18" xfId="0" applyNumberFormat="1" applyFont="1" applyBorder="1" applyAlignment="1">
      <alignment horizontal="center" vertical="center"/>
    </xf>
    <xf numFmtId="2" fontId="8" fillId="0" borderId="19" xfId="0" applyNumberFormat="1" applyFont="1" applyBorder="1" applyAlignment="1">
      <alignment horizontal="center" vertical="center"/>
    </xf>
    <xf numFmtId="0" fontId="1" fillId="3" borderId="1"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30" xfId="0" applyFont="1" applyFill="1" applyBorder="1" applyAlignment="1">
      <alignment horizontal="left" vertical="center" wrapText="1"/>
    </xf>
    <xf numFmtId="0" fontId="5" fillId="0" borderId="6" xfId="0" applyFont="1" applyBorder="1" applyAlignment="1">
      <alignment horizontal="left" vertical="center"/>
    </xf>
    <xf numFmtId="0" fontId="5" fillId="0" borderId="21" xfId="0" applyFont="1" applyBorder="1" applyAlignment="1">
      <alignment horizontal="left" vertical="center"/>
    </xf>
    <xf numFmtId="0" fontId="5" fillId="0" borderId="29" xfId="0" applyFont="1" applyBorder="1" applyAlignment="1">
      <alignment horizontal="left" vertical="center"/>
    </xf>
    <xf numFmtId="0" fontId="8" fillId="0" borderId="20" xfId="0" applyFont="1" applyFill="1" applyBorder="1" applyAlignment="1" applyProtection="1">
      <alignment horizontal="center" vertical="center"/>
    </xf>
    <xf numFmtId="0" fontId="8" fillId="0" borderId="21" xfId="0" applyFont="1" applyFill="1" applyBorder="1" applyAlignment="1" applyProtection="1">
      <alignment horizontal="center" vertical="center"/>
    </xf>
    <xf numFmtId="0" fontId="8" fillId="0" borderId="22" xfId="0" applyFont="1" applyFill="1" applyBorder="1" applyAlignment="1" applyProtection="1">
      <alignment horizontal="center" vertical="center"/>
    </xf>
    <xf numFmtId="0" fontId="5" fillId="0" borderId="11" xfId="0" applyFont="1" applyBorder="1" applyAlignment="1">
      <alignment horizontal="left" vertical="center"/>
    </xf>
    <xf numFmtId="0" fontId="5" fillId="0" borderId="13" xfId="0" applyFont="1" applyBorder="1" applyAlignment="1">
      <alignment horizontal="left" vertical="center"/>
    </xf>
    <xf numFmtId="2" fontId="8" fillId="0" borderId="25" xfId="0" applyNumberFormat="1" applyFont="1" applyBorder="1" applyAlignment="1">
      <alignment horizontal="center" vertical="center"/>
    </xf>
    <xf numFmtId="2" fontId="8" fillId="0" borderId="26" xfId="0" applyNumberFormat="1" applyFont="1" applyBorder="1" applyAlignment="1">
      <alignment horizontal="center" vertical="center"/>
    </xf>
    <xf numFmtId="0" fontId="5" fillId="0" borderId="7" xfId="0" applyFont="1" applyBorder="1" applyAlignment="1">
      <alignment horizontal="left" vertical="center"/>
    </xf>
    <xf numFmtId="0" fontId="5" fillId="0" borderId="9" xfId="0" applyFont="1" applyBorder="1" applyAlignment="1">
      <alignment horizontal="left" vertical="center"/>
    </xf>
    <xf numFmtId="2" fontId="8" fillId="0" borderId="20" xfId="0" applyNumberFormat="1" applyFont="1" applyFill="1" applyBorder="1" applyAlignment="1">
      <alignment horizontal="center" vertical="center"/>
    </xf>
    <xf numFmtId="1" fontId="8" fillId="0" borderId="21" xfId="0" applyNumberFormat="1" applyFont="1" applyFill="1" applyBorder="1" applyAlignment="1">
      <alignment horizontal="center" vertical="center"/>
    </xf>
    <xf numFmtId="1" fontId="8" fillId="0" borderId="22" xfId="0" applyNumberFormat="1" applyFont="1" applyFill="1" applyBorder="1" applyAlignment="1">
      <alignment horizontal="center" vertical="center"/>
    </xf>
    <xf numFmtId="2" fontId="3" fillId="0" borderId="16" xfId="0" applyNumberFormat="1" applyFont="1" applyBorder="1" applyAlignment="1" applyProtection="1">
      <alignment horizontal="center" vertical="center" wrapText="1"/>
    </xf>
    <xf numFmtId="2" fontId="3" fillId="3" borderId="17" xfId="0" applyNumberFormat="1" applyFont="1" applyFill="1" applyBorder="1" applyAlignment="1" applyProtection="1">
      <alignment horizontal="center" vertical="center" wrapText="1"/>
      <protection locked="0"/>
    </xf>
    <xf numFmtId="2" fontId="3" fillId="3" borderId="18" xfId="0" applyNumberFormat="1" applyFont="1" applyFill="1" applyBorder="1" applyAlignment="1" applyProtection="1">
      <alignment horizontal="center" vertical="center" wrapText="1"/>
      <protection locked="0"/>
    </xf>
    <xf numFmtId="2" fontId="3" fillId="3" borderId="23" xfId="0" applyNumberFormat="1" applyFont="1" applyFill="1" applyBorder="1" applyAlignment="1" applyProtection="1">
      <alignment horizontal="center" vertical="center" wrapText="1"/>
      <protection locked="0"/>
    </xf>
    <xf numFmtId="2" fontId="3" fillId="0" borderId="15" xfId="0" applyNumberFormat="1" applyFont="1" applyBorder="1" applyAlignment="1" applyProtection="1">
      <alignment horizontal="center" vertical="center" wrapText="1"/>
    </xf>
    <xf numFmtId="1" fontId="19" fillId="5" borderId="34" xfId="0" applyNumberFormat="1" applyFont="1" applyFill="1" applyBorder="1" applyAlignment="1" applyProtection="1">
      <alignment horizontal="center" vertical="center"/>
    </xf>
    <xf numFmtId="0" fontId="1" fillId="0" borderId="29" xfId="0" applyFont="1" applyBorder="1" applyAlignment="1" applyProtection="1">
      <alignment horizontal="center" vertical="center" wrapText="1"/>
      <protection locked="0"/>
    </xf>
    <xf numFmtId="0" fontId="21" fillId="0" borderId="21" xfId="1" applyFont="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2" fillId="0" borderId="6" xfId="0" applyFont="1" applyBorder="1" applyAlignment="1">
      <alignment horizontal="left" vertical="center"/>
    </xf>
    <xf numFmtId="0" fontId="1" fillId="0" borderId="22" xfId="0" applyFont="1" applyBorder="1" applyAlignment="1" applyProtection="1">
      <alignment horizontal="center" vertical="center" wrapText="1"/>
      <protection locked="0"/>
    </xf>
    <xf numFmtId="0" fontId="2" fillId="0" borderId="20" xfId="0" applyFont="1" applyBorder="1" applyAlignment="1">
      <alignment horizontal="left" vertical="center" wrapText="1"/>
    </xf>
    <xf numFmtId="0" fontId="8" fillId="0" borderId="22" xfId="0" applyFont="1" applyBorder="1" applyAlignment="1" applyProtection="1">
      <alignment horizontal="center" vertical="center" wrapText="1"/>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0"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42" xfId="0" applyFont="1" applyBorder="1" applyAlignment="1">
      <alignment horizontal="center" vertical="center"/>
    </xf>
    <xf numFmtId="0" fontId="2" fillId="0" borderId="31"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0" xfId="0" applyFont="1" applyBorder="1" applyAlignment="1">
      <alignment horizontal="center"/>
    </xf>
    <xf numFmtId="0" fontId="1" fillId="0" borderId="4" xfId="0" applyFont="1" applyBorder="1" applyAlignment="1">
      <alignment horizontal="center"/>
    </xf>
    <xf numFmtId="0" fontId="1" fillId="0" borderId="42" xfId="0" applyFont="1" applyBorder="1" applyAlignment="1">
      <alignment horizontal="center"/>
    </xf>
    <xf numFmtId="0" fontId="1" fillId="0" borderId="31" xfId="0" applyFont="1" applyBorder="1" applyAlignment="1">
      <alignment horizontal="center"/>
    </xf>
    <xf numFmtId="0" fontId="1" fillId="0" borderId="3" xfId="0" applyFont="1" applyBorder="1" applyAlignment="1">
      <alignment horizontal="center"/>
    </xf>
    <xf numFmtId="0" fontId="1" fillId="0" borderId="5" xfId="0" applyFont="1" applyBorder="1" applyAlignment="1">
      <alignment horizontal="center"/>
    </xf>
    <xf numFmtId="0" fontId="2" fillId="0" borderId="0" xfId="0" applyFont="1" applyAlignment="1">
      <alignment horizontal="center" vertical="center" wrapText="1"/>
    </xf>
    <xf numFmtId="0" fontId="2" fillId="0" borderId="27" xfId="0" applyFont="1" applyBorder="1" applyAlignment="1">
      <alignment horizontal="left" vertical="center"/>
    </xf>
    <xf numFmtId="0" fontId="2" fillId="0" borderId="25" xfId="0" applyFont="1" applyBorder="1" applyAlignment="1">
      <alignment horizontal="left" vertical="center"/>
    </xf>
    <xf numFmtId="20" fontId="1" fillId="0" borderId="25" xfId="0" applyNumberFormat="1" applyFont="1" applyBorder="1" applyAlignment="1" applyProtection="1">
      <alignment horizontal="center" vertical="center"/>
      <protection locked="0"/>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4" xfId="0" applyFont="1" applyBorder="1" applyAlignment="1">
      <alignment horizontal="right" vertical="center"/>
    </xf>
    <xf numFmtId="0" fontId="2" fillId="0" borderId="25" xfId="0" applyFont="1" applyBorder="1" applyAlignment="1">
      <alignment horizontal="right" vertical="center"/>
    </xf>
    <xf numFmtId="168" fontId="1" fillId="0" borderId="25" xfId="0" applyNumberFormat="1" applyFont="1" applyBorder="1" applyAlignment="1" applyProtection="1">
      <alignment horizontal="center" vertical="center"/>
      <protection locked="0"/>
    </xf>
    <xf numFmtId="168" fontId="1" fillId="0" borderId="28" xfId="0" applyNumberFormat="1" applyFont="1" applyBorder="1" applyAlignment="1" applyProtection="1">
      <alignment horizontal="center" vertical="center"/>
      <protection locked="0"/>
    </xf>
    <xf numFmtId="0" fontId="1" fillId="0" borderId="25" xfId="0" quotePrefix="1" applyFont="1" applyBorder="1" applyAlignment="1" applyProtection="1">
      <alignment horizontal="center" vertical="center"/>
      <protection locked="0"/>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2" fillId="0" borderId="20"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4" fillId="0" borderId="20" xfId="0" applyFont="1" applyBorder="1" applyAlignment="1">
      <alignment horizontal="center" vertical="center" wrapText="1"/>
    </xf>
    <xf numFmtId="0" fontId="1" fillId="0" borderId="46"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4" fillId="0" borderId="6" xfId="0" applyFont="1" applyFill="1" applyBorder="1" applyAlignment="1">
      <alignment horizontal="left" vertical="center"/>
    </xf>
    <xf numFmtId="0" fontId="4" fillId="0" borderId="21" xfId="0" applyFont="1" applyFill="1" applyBorder="1" applyAlignment="1">
      <alignment horizontal="left" vertical="center"/>
    </xf>
    <xf numFmtId="0" fontId="4" fillId="0" borderId="29" xfId="0" applyFont="1" applyFill="1" applyBorder="1" applyAlignment="1">
      <alignment horizontal="left" vertical="center"/>
    </xf>
    <xf numFmtId="0" fontId="1" fillId="0" borderId="36" xfId="0" applyFont="1" applyBorder="1" applyAlignment="1">
      <alignment horizontal="justify" vertical="center" wrapText="1"/>
    </xf>
    <xf numFmtId="0" fontId="1" fillId="0" borderId="37" xfId="0" applyFont="1" applyBorder="1" applyAlignment="1">
      <alignment horizontal="justify" vertical="center" wrapText="1"/>
    </xf>
    <xf numFmtId="0" fontId="1" fillId="0" borderId="38" xfId="0" applyFont="1" applyBorder="1" applyAlignment="1">
      <alignment horizontal="justify" vertical="center" wrapText="1"/>
    </xf>
    <xf numFmtId="0" fontId="4" fillId="0" borderId="11" xfId="0" applyFont="1" applyBorder="1" applyAlignment="1">
      <alignment horizontal="left" vertical="center"/>
    </xf>
    <xf numFmtId="0" fontId="4" fillId="0" borderId="13" xfId="0" applyFont="1" applyBorder="1" applyAlignment="1">
      <alignment horizontal="left" vertical="center"/>
    </xf>
    <xf numFmtId="0" fontId="2" fillId="0" borderId="13" xfId="0" applyFont="1" applyBorder="1" applyAlignment="1" applyProtection="1">
      <alignment horizontal="center" vertical="center" wrapText="1"/>
      <protection locked="0"/>
    </xf>
    <xf numFmtId="0" fontId="4" fillId="0" borderId="13" xfId="0" applyFont="1" applyBorder="1" applyAlignment="1">
      <alignment horizontal="center" vertical="center"/>
    </xf>
    <xf numFmtId="0" fontId="2" fillId="0" borderId="3" xfId="0" applyFont="1" applyBorder="1" applyAlignment="1">
      <alignment horizontal="left" vertical="top" wrapText="1"/>
    </xf>
    <xf numFmtId="0" fontId="5" fillId="0" borderId="31" xfId="0" applyFont="1" applyBorder="1" applyAlignment="1">
      <alignment horizontal="left" vertical="center" wrapText="1"/>
    </xf>
    <xf numFmtId="0" fontId="5" fillId="0" borderId="3" xfId="0" applyFont="1" applyBorder="1" applyAlignment="1">
      <alignment horizontal="left" vertical="center" wrapText="1"/>
    </xf>
    <xf numFmtId="0" fontId="5" fillId="0" borderId="5" xfId="0" applyFont="1" applyBorder="1" applyAlignment="1">
      <alignment horizontal="left" vertical="center" wrapText="1"/>
    </xf>
    <xf numFmtId="0" fontId="2" fillId="0" borderId="3" xfId="0" applyFont="1" applyBorder="1" applyAlignment="1">
      <alignment horizontal="right" vertical="center" wrapText="1"/>
    </xf>
    <xf numFmtId="0" fontId="2" fillId="0" borderId="0" xfId="0" applyFont="1" applyBorder="1" applyAlignment="1">
      <alignment horizontal="right" vertical="center" wrapText="1"/>
    </xf>
    <xf numFmtId="0" fontId="8" fillId="0" borderId="4" xfId="0" applyFont="1" applyBorder="1" applyAlignment="1" applyProtection="1">
      <alignment horizontal="center" vertical="top" wrapText="1"/>
      <protection locked="0"/>
    </xf>
    <xf numFmtId="0" fontId="8" fillId="0" borderId="0" xfId="0" applyFont="1" applyBorder="1" applyAlignment="1" applyProtection="1">
      <alignment horizontal="center" vertical="top" wrapText="1"/>
      <protection locked="0"/>
    </xf>
    <xf numFmtId="0" fontId="8" fillId="0" borderId="42" xfId="0" applyFont="1" applyBorder="1" applyAlignment="1" applyProtection="1">
      <alignment horizontal="center" vertical="top" wrapText="1"/>
      <protection locked="0"/>
    </xf>
    <xf numFmtId="0" fontId="8" fillId="0" borderId="31" xfId="0" applyFont="1" applyBorder="1" applyAlignment="1" applyProtection="1">
      <alignment horizontal="center" vertical="top" wrapText="1"/>
      <protection locked="0"/>
    </xf>
    <xf numFmtId="0" fontId="8" fillId="0" borderId="3" xfId="0" applyFont="1" applyBorder="1" applyAlignment="1" applyProtection="1">
      <alignment horizontal="center" vertical="top" wrapText="1"/>
      <protection locked="0"/>
    </xf>
    <xf numFmtId="0" fontId="8" fillId="0" borderId="5" xfId="0" applyFont="1" applyBorder="1" applyAlignment="1" applyProtection="1">
      <alignment horizontal="center" vertical="top" wrapText="1"/>
      <protection locked="0"/>
    </xf>
    <xf numFmtId="0" fontId="7" fillId="0" borderId="0" xfId="0" applyFont="1" applyBorder="1" applyAlignment="1">
      <alignment horizontal="left" vertical="center" wrapText="1"/>
    </xf>
    <xf numFmtId="0" fontId="2" fillId="0" borderId="50" xfId="0" applyFont="1" applyBorder="1" applyAlignment="1">
      <alignment horizontal="left"/>
    </xf>
    <xf numFmtId="0" fontId="2" fillId="0" borderId="51" xfId="0" applyFont="1" applyBorder="1" applyAlignment="1">
      <alignment horizontal="left"/>
    </xf>
    <xf numFmtId="0" fontId="2" fillId="0" borderId="52" xfId="0" applyFont="1" applyBorder="1" applyAlignment="1">
      <alignment horizontal="left"/>
    </xf>
    <xf numFmtId="0" fontId="4" fillId="0" borderId="1" xfId="0" applyFont="1" applyBorder="1" applyAlignment="1">
      <alignment horizontal="justify" vertical="justify" wrapText="1"/>
    </xf>
    <xf numFmtId="0" fontId="4" fillId="0" borderId="2" xfId="0" applyFont="1" applyBorder="1" applyAlignment="1">
      <alignment horizontal="justify" vertical="justify" wrapText="1"/>
    </xf>
    <xf numFmtId="0" fontId="4" fillId="0" borderId="30" xfId="0" applyFont="1" applyBorder="1" applyAlignment="1">
      <alignment horizontal="justify" vertical="justify" wrapText="1"/>
    </xf>
    <xf numFmtId="164" fontId="5" fillId="0" borderId="9" xfId="0" applyNumberFormat="1" applyFont="1" applyBorder="1" applyAlignment="1">
      <alignment horizontal="center" vertical="center"/>
    </xf>
    <xf numFmtId="164" fontId="5" fillId="0" borderId="20" xfId="0" applyNumberFormat="1" applyFont="1" applyBorder="1" applyAlignment="1">
      <alignment horizontal="center" vertical="center"/>
    </xf>
    <xf numFmtId="172" fontId="25" fillId="0" borderId="29" xfId="0" applyNumberFormat="1" applyFont="1" applyBorder="1" applyAlignment="1" applyProtection="1">
      <alignment horizontal="center" vertical="center"/>
      <protection locked="0"/>
    </xf>
    <xf numFmtId="172" fontId="25" fillId="0" borderId="9" xfId="0" applyNumberFormat="1" applyFont="1" applyBorder="1" applyAlignment="1" applyProtection="1">
      <alignment horizontal="center" vertical="center"/>
      <protection locked="0"/>
    </xf>
    <xf numFmtId="172" fontId="25" fillId="0" borderId="15" xfId="0" applyNumberFormat="1" applyFont="1" applyBorder="1" applyAlignment="1" applyProtection="1">
      <alignment horizontal="center" vertical="center"/>
      <protection locked="0"/>
    </xf>
    <xf numFmtId="0" fontId="5" fillId="0" borderId="10"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49" fontId="1" fillId="0" borderId="23" xfId="0" applyNumberFormat="1" applyFont="1" applyBorder="1" applyAlignment="1" applyProtection="1">
      <alignment horizontal="center" vertical="center"/>
      <protection locked="0"/>
    </xf>
    <xf numFmtId="49" fontId="1" fillId="0" borderId="16" xfId="0" applyNumberFormat="1" applyFont="1" applyBorder="1" applyAlignment="1" applyProtection="1">
      <alignment horizontal="center" vertical="center"/>
      <protection locked="0"/>
    </xf>
    <xf numFmtId="49" fontId="1" fillId="0" borderId="32" xfId="0" applyNumberFormat="1" applyFont="1" applyBorder="1" applyAlignment="1" applyProtection="1">
      <alignment horizontal="center" vertical="center"/>
      <protection locked="0"/>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0" xfId="0" applyFont="1" applyBorder="1" applyAlignment="1">
      <alignment horizontal="left" vertical="center"/>
    </xf>
    <xf numFmtId="0" fontId="1" fillId="0" borderId="36" xfId="0" applyFont="1" applyBorder="1" applyAlignment="1" applyProtection="1">
      <alignment horizontal="center" vertical="center" wrapText="1"/>
      <protection locked="0"/>
    </xf>
    <xf numFmtId="0" fontId="1" fillId="0" borderId="37" xfId="0" applyFont="1" applyBorder="1" applyAlignment="1" applyProtection="1">
      <alignment horizontal="center" vertical="center" wrapText="1"/>
      <protection locked="0"/>
    </xf>
    <xf numFmtId="0" fontId="1" fillId="0" borderId="38" xfId="0" applyFont="1" applyBorder="1" applyAlignment="1" applyProtection="1">
      <alignment horizontal="center" vertical="center" wrapText="1"/>
      <protection locked="0"/>
    </xf>
    <xf numFmtId="0" fontId="2" fillId="0" borderId="24" xfId="0" applyFont="1" applyBorder="1" applyAlignment="1" applyProtection="1">
      <alignment horizontal="center"/>
      <protection locked="0"/>
    </xf>
    <xf numFmtId="0" fontId="2" fillId="0" borderId="25" xfId="0" applyFont="1" applyBorder="1" applyAlignment="1" applyProtection="1">
      <alignment horizontal="center"/>
      <protection locked="0"/>
    </xf>
    <xf numFmtId="0" fontId="2" fillId="0" borderId="28" xfId="0" applyFont="1" applyBorder="1" applyAlignment="1" applyProtection="1">
      <alignment horizontal="center"/>
      <protection locked="0"/>
    </xf>
    <xf numFmtId="0" fontId="2" fillId="0" borderId="26" xfId="0" applyFont="1" applyBorder="1" applyAlignment="1" applyProtection="1">
      <alignment horizontal="center"/>
      <protection locked="0"/>
    </xf>
    <xf numFmtId="0" fontId="4" fillId="0" borderId="7"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22" fillId="3" borderId="9" xfId="0" applyFont="1" applyFill="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4" fillId="0" borderId="1"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30"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31"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36" xfId="0" applyFont="1" applyBorder="1" applyAlignment="1" applyProtection="1">
      <alignment horizontal="left" vertical="center" wrapText="1"/>
      <protection locked="0"/>
    </xf>
    <xf numFmtId="0" fontId="4" fillId="0" borderId="37" xfId="0" applyFont="1" applyBorder="1" applyAlignment="1" applyProtection="1">
      <alignment horizontal="left" vertical="center" wrapText="1"/>
      <protection locked="0"/>
    </xf>
    <xf numFmtId="0" fontId="4" fillId="0" borderId="38" xfId="0" applyFont="1" applyBorder="1" applyAlignment="1" applyProtection="1">
      <alignment horizontal="left" vertical="center" wrapText="1"/>
      <protection locked="0"/>
    </xf>
    <xf numFmtId="0" fontId="5" fillId="0" borderId="27" xfId="0" applyFont="1" applyBorder="1" applyAlignment="1">
      <alignment horizontal="left"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9" xfId="0" applyFont="1" applyBorder="1" applyAlignment="1">
      <alignment horizontal="left" vertical="center"/>
    </xf>
    <xf numFmtId="164" fontId="1" fillId="0" borderId="20" xfId="0" applyNumberFormat="1" applyFont="1" applyBorder="1" applyAlignment="1" applyProtection="1">
      <alignment horizontal="center" vertical="center"/>
      <protection locked="0"/>
    </xf>
    <xf numFmtId="164" fontId="1" fillId="0" borderId="21" xfId="0" applyNumberFormat="1" applyFont="1" applyBorder="1" applyAlignment="1" applyProtection="1">
      <alignment horizontal="center" vertical="center"/>
      <protection locked="0"/>
    </xf>
    <xf numFmtId="164" fontId="1" fillId="0" borderId="22" xfId="0" applyNumberFormat="1" applyFont="1" applyBorder="1" applyAlignment="1" applyProtection="1">
      <alignment horizontal="center" vertical="center"/>
      <protection locked="0"/>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23" xfId="0" applyFont="1" applyBorder="1" applyAlignment="1">
      <alignment horizontal="left" vertical="center"/>
    </xf>
    <xf numFmtId="164" fontId="1" fillId="0" borderId="17" xfId="0" applyNumberFormat="1" applyFont="1" applyBorder="1" applyAlignment="1" applyProtection="1">
      <alignment horizontal="center" vertical="center"/>
      <protection locked="0"/>
    </xf>
    <xf numFmtId="164" fontId="1" fillId="0" borderId="18" xfId="0" applyNumberFormat="1" applyFont="1" applyBorder="1" applyAlignment="1" applyProtection="1">
      <alignment horizontal="center" vertical="center"/>
      <protection locked="0"/>
    </xf>
    <xf numFmtId="164" fontId="1" fillId="0" borderId="19" xfId="0" applyNumberFormat="1" applyFont="1" applyBorder="1" applyAlignment="1" applyProtection="1">
      <alignment horizontal="center" vertical="center"/>
      <protection locked="0"/>
    </xf>
    <xf numFmtId="0" fontId="4" fillId="0" borderId="10"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22" fillId="3" borderId="16" xfId="0" applyFont="1" applyFill="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5" fillId="0" borderId="28" xfId="0" applyFont="1" applyBorder="1" applyAlignment="1">
      <alignment horizontal="center" vertical="center"/>
    </xf>
    <xf numFmtId="0" fontId="5" fillId="0" borderId="26" xfId="0" applyFont="1" applyBorder="1" applyAlignment="1">
      <alignment horizontal="center" vertical="center"/>
    </xf>
    <xf numFmtId="2" fontId="4" fillId="3" borderId="55" xfId="0" applyNumberFormat="1" applyFont="1" applyFill="1" applyBorder="1" applyAlignment="1" applyProtection="1">
      <alignment horizontal="center" vertical="center" wrapText="1"/>
      <protection locked="0"/>
    </xf>
    <xf numFmtId="2" fontId="4" fillId="3" borderId="34" xfId="0" applyNumberFormat="1" applyFont="1" applyFill="1" applyBorder="1" applyAlignment="1" applyProtection="1">
      <alignment horizontal="center" vertical="center" wrapText="1"/>
      <protection locked="0"/>
    </xf>
    <xf numFmtId="2" fontId="4" fillId="3" borderId="41" xfId="0" applyNumberFormat="1" applyFont="1" applyFill="1" applyBorder="1" applyAlignment="1" applyProtection="1">
      <alignment horizontal="center" vertical="center" wrapText="1"/>
      <protection locked="0"/>
    </xf>
    <xf numFmtId="2" fontId="4" fillId="3" borderId="57" xfId="0" applyNumberFormat="1" applyFont="1" applyFill="1" applyBorder="1" applyAlignment="1" applyProtection="1">
      <alignment horizontal="center" vertical="center" wrapText="1"/>
      <protection locked="0"/>
    </xf>
    <xf numFmtId="2" fontId="4" fillId="3" borderId="35" xfId="0" applyNumberFormat="1" applyFont="1" applyFill="1" applyBorder="1" applyAlignment="1" applyProtection="1">
      <alignment horizontal="center" vertical="center" wrapText="1"/>
      <protection locked="0"/>
    </xf>
    <xf numFmtId="2" fontId="4" fillId="3" borderId="58" xfId="0" applyNumberFormat="1" applyFont="1" applyFill="1" applyBorder="1" applyAlignment="1" applyProtection="1">
      <alignment horizontal="center" vertical="center" wrapText="1"/>
      <protection locked="0"/>
    </xf>
    <xf numFmtId="2" fontId="4" fillId="3" borderId="54" xfId="0" applyNumberFormat="1" applyFont="1" applyFill="1" applyBorder="1" applyAlignment="1" applyProtection="1">
      <alignment horizontal="center" vertical="center" wrapText="1"/>
      <protection locked="0"/>
    </xf>
    <xf numFmtId="2" fontId="4" fillId="3" borderId="56" xfId="0" applyNumberFormat="1" applyFont="1" applyFill="1" applyBorder="1" applyAlignment="1" applyProtection="1">
      <alignment horizontal="center" vertical="center" wrapText="1"/>
      <protection locked="0"/>
    </xf>
    <xf numFmtId="0" fontId="5" fillId="0" borderId="55" xfId="0" applyFont="1" applyBorder="1" applyAlignment="1">
      <alignment horizontal="center" vertical="center"/>
    </xf>
    <xf numFmtId="0" fontId="5" fillId="0" borderId="54" xfId="0" applyFont="1" applyBorder="1" applyAlignment="1">
      <alignment horizontal="center" vertical="center"/>
    </xf>
    <xf numFmtId="0" fontId="5" fillId="0" borderId="57" xfId="0" applyFont="1" applyBorder="1" applyAlignment="1">
      <alignment horizontal="center" vertical="center"/>
    </xf>
    <xf numFmtId="0" fontId="5" fillId="0" borderId="56" xfId="0" applyFont="1" applyBorder="1" applyAlignment="1">
      <alignment horizontal="center" vertical="center"/>
    </xf>
    <xf numFmtId="0" fontId="5" fillId="0" borderId="33" xfId="0" applyFont="1" applyBorder="1" applyAlignment="1">
      <alignment horizontal="center" vertical="center"/>
    </xf>
    <xf numFmtId="0" fontId="5" fillId="0" borderId="8" xfId="0" applyFont="1" applyBorder="1" applyAlignment="1">
      <alignment horizontal="center" vertical="center"/>
    </xf>
    <xf numFmtId="2" fontId="4" fillId="3" borderId="60" xfId="0" applyNumberFormat="1" applyFont="1" applyFill="1" applyBorder="1" applyAlignment="1" applyProtection="1">
      <alignment horizontal="center" vertical="center" wrapText="1"/>
      <protection locked="0"/>
    </xf>
    <xf numFmtId="2" fontId="4" fillId="3" borderId="0" xfId="0" applyNumberFormat="1" applyFont="1" applyFill="1" applyAlignment="1" applyProtection="1">
      <alignment horizontal="center" vertical="center" wrapText="1"/>
      <protection locked="0"/>
    </xf>
    <xf numFmtId="2" fontId="4" fillId="3" borderId="42" xfId="0" applyNumberFormat="1" applyFont="1" applyFill="1" applyBorder="1" applyAlignment="1" applyProtection="1">
      <alignment horizontal="center" vertical="center" wrapText="1"/>
      <protection locked="0"/>
    </xf>
    <xf numFmtId="0" fontId="4" fillId="0" borderId="1" xfId="0" applyFont="1" applyBorder="1" applyAlignment="1">
      <alignment horizontal="right" vertical="center"/>
    </xf>
    <xf numFmtId="0" fontId="4" fillId="0" borderId="2" xfId="0" applyFont="1" applyBorder="1" applyAlignment="1">
      <alignment horizontal="right" vertical="center"/>
    </xf>
    <xf numFmtId="0" fontId="4" fillId="0" borderId="39" xfId="0" applyFont="1" applyBorder="1" applyAlignment="1">
      <alignment horizontal="right" vertical="center"/>
    </xf>
    <xf numFmtId="0" fontId="4" fillId="0" borderId="8" xfId="0" applyFont="1" applyBorder="1" applyAlignment="1">
      <alignment horizontal="right" vertical="center"/>
    </xf>
    <xf numFmtId="0" fontId="4" fillId="0" borderId="35" xfId="0" applyFont="1" applyBorder="1" applyAlignment="1">
      <alignment horizontal="right" vertical="center"/>
    </xf>
    <xf numFmtId="0" fontId="4" fillId="0" borderId="56" xfId="0" applyFont="1" applyBorder="1" applyAlignment="1">
      <alignment horizontal="right" vertical="center"/>
    </xf>
    <xf numFmtId="2" fontId="8" fillId="0" borderId="61" xfId="0" applyNumberFormat="1" applyFont="1" applyBorder="1" applyAlignment="1">
      <alignment horizontal="center" vertical="center" wrapText="1"/>
    </xf>
    <xf numFmtId="2" fontId="8" fillId="0" borderId="2" xfId="0" applyNumberFormat="1" applyFont="1" applyBorder="1" applyAlignment="1">
      <alignment horizontal="center" vertical="center" wrapText="1"/>
    </xf>
    <xf numFmtId="2" fontId="8" fillId="0" borderId="39" xfId="0" applyNumberFormat="1" applyFont="1" applyBorder="1" applyAlignment="1">
      <alignment horizontal="center" vertical="center" wrapText="1"/>
    </xf>
    <xf numFmtId="2" fontId="8" fillId="0" borderId="57" xfId="0" applyNumberFormat="1" applyFont="1" applyBorder="1" applyAlignment="1">
      <alignment horizontal="center" vertical="center" wrapText="1"/>
    </xf>
    <xf numFmtId="2" fontId="8" fillId="0" borderId="35" xfId="0" applyNumberFormat="1" applyFont="1" applyBorder="1" applyAlignment="1">
      <alignment horizontal="center" vertical="center" wrapText="1"/>
    </xf>
    <xf numFmtId="2" fontId="8" fillId="0" borderId="56" xfId="0" applyNumberFormat="1" applyFont="1" applyBorder="1" applyAlignment="1">
      <alignment horizontal="center" vertical="center" wrapText="1"/>
    </xf>
    <xf numFmtId="0" fontId="4" fillId="0" borderId="13" xfId="0" applyFont="1" applyBorder="1" applyAlignment="1">
      <alignment horizontal="right" vertical="center"/>
    </xf>
    <xf numFmtId="0" fontId="4" fillId="0" borderId="9" xfId="0" applyFont="1" applyBorder="1" applyAlignment="1">
      <alignment horizontal="right" vertical="center"/>
    </xf>
    <xf numFmtId="2" fontId="8" fillId="0" borderId="30" xfId="0" applyNumberFormat="1" applyFont="1" applyBorder="1" applyAlignment="1">
      <alignment horizontal="center" vertical="center" wrapText="1"/>
    </xf>
    <xf numFmtId="2" fontId="8" fillId="0" borderId="58" xfId="0" applyNumberFormat="1" applyFont="1" applyBorder="1" applyAlignment="1">
      <alignment horizontal="center" vertical="center" wrapText="1"/>
    </xf>
    <xf numFmtId="0" fontId="4" fillId="0" borderId="33" xfId="0" applyFont="1" applyBorder="1" applyAlignment="1">
      <alignment horizontal="right" vertical="center" wrapText="1"/>
    </xf>
    <xf numFmtId="0" fontId="4" fillId="0" borderId="34" xfId="0" applyFont="1" applyBorder="1" applyAlignment="1">
      <alignment horizontal="right" vertical="center" wrapText="1"/>
    </xf>
    <xf numFmtId="0" fontId="4" fillId="0" borderId="54" xfId="0" applyFont="1" applyBorder="1" applyAlignment="1">
      <alignment horizontal="right" vertical="center" wrapText="1"/>
    </xf>
    <xf numFmtId="0" fontId="4" fillId="0" borderId="31" xfId="0" applyFont="1" applyBorder="1" applyAlignment="1">
      <alignment horizontal="right" vertical="center" wrapText="1"/>
    </xf>
    <xf numFmtId="0" fontId="4" fillId="0" borderId="3" xfId="0" applyFont="1" applyBorder="1" applyAlignment="1">
      <alignment horizontal="right" vertical="center" wrapText="1"/>
    </xf>
    <xf numFmtId="0" fontId="4" fillId="0" borderId="40" xfId="0" applyFont="1" applyBorder="1" applyAlignment="1">
      <alignment horizontal="right" vertical="center" wrapText="1"/>
    </xf>
    <xf numFmtId="2" fontId="8" fillId="0" borderId="55" xfId="0" applyNumberFormat="1" applyFont="1" applyBorder="1" applyAlignment="1">
      <alignment horizontal="center" vertical="center" wrapText="1"/>
    </xf>
    <xf numFmtId="2" fontId="8" fillId="0" borderId="34" xfId="0" applyNumberFormat="1" applyFont="1" applyBorder="1" applyAlignment="1">
      <alignment horizontal="center" vertical="center" wrapText="1"/>
    </xf>
    <xf numFmtId="2" fontId="8" fillId="0" borderId="54" xfId="0" applyNumberFormat="1" applyFont="1" applyBorder="1" applyAlignment="1">
      <alignment horizontal="center" vertical="center" wrapText="1"/>
    </xf>
    <xf numFmtId="2" fontId="8" fillId="0" borderId="62" xfId="0" applyNumberFormat="1" applyFont="1" applyBorder="1" applyAlignment="1">
      <alignment horizontal="center" vertical="center" wrapText="1"/>
    </xf>
    <xf numFmtId="2" fontId="8" fillId="0" borderId="3" xfId="0" applyNumberFormat="1" applyFont="1" applyBorder="1" applyAlignment="1">
      <alignment horizontal="center" vertical="center" wrapText="1"/>
    </xf>
    <xf numFmtId="2" fontId="8" fillId="0" borderId="40" xfId="0" applyNumberFormat="1" applyFont="1" applyBorder="1" applyAlignment="1">
      <alignment horizontal="center" vertical="center" wrapText="1"/>
    </xf>
    <xf numFmtId="0" fontId="4" fillId="0" borderId="9" xfId="0" applyFont="1" applyBorder="1" applyAlignment="1">
      <alignment horizontal="right" vertical="center" wrapText="1"/>
    </xf>
    <xf numFmtId="0" fontId="4" fillId="0" borderId="16" xfId="0" applyFont="1" applyBorder="1" applyAlignment="1">
      <alignment horizontal="right" vertical="center" wrapText="1"/>
    </xf>
    <xf numFmtId="2" fontId="8" fillId="0" borderId="41" xfId="0" applyNumberFormat="1" applyFont="1" applyBorder="1" applyAlignment="1">
      <alignment horizontal="center" vertical="center" wrapText="1"/>
    </xf>
    <xf numFmtId="2" fontId="8" fillId="0" borderId="5" xfId="0" applyNumberFormat="1" applyFont="1" applyBorder="1" applyAlignment="1">
      <alignment horizontal="center" vertical="center" wrapText="1"/>
    </xf>
    <xf numFmtId="0" fontId="5" fillId="0" borderId="4" xfId="0" applyFont="1" applyBorder="1" applyAlignment="1">
      <alignment horizontal="center" vertical="center"/>
    </xf>
    <xf numFmtId="0" fontId="5" fillId="0" borderId="59" xfId="0" applyFont="1" applyBorder="1" applyAlignment="1">
      <alignment horizontal="center" vertical="center"/>
    </xf>
    <xf numFmtId="2" fontId="4" fillId="3" borderId="59" xfId="0" applyNumberFormat="1" applyFont="1" applyFill="1" applyBorder="1" applyAlignment="1" applyProtection="1">
      <alignment horizontal="center" vertical="center" wrapText="1"/>
      <protection locked="0"/>
    </xf>
    <xf numFmtId="0" fontId="5" fillId="0" borderId="60"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61" xfId="0" applyFont="1" applyBorder="1" applyAlignment="1">
      <alignment horizontal="center" vertical="center"/>
    </xf>
    <xf numFmtId="0" fontId="2" fillId="0" borderId="39" xfId="0" applyFont="1" applyBorder="1" applyAlignment="1">
      <alignment horizontal="center" vertical="center"/>
    </xf>
    <xf numFmtId="0" fontId="2" fillId="0" borderId="57" xfId="0" applyFont="1" applyBorder="1" applyAlignment="1">
      <alignment horizontal="center" vertical="center"/>
    </xf>
    <xf numFmtId="0" fontId="2" fillId="0" borderId="35" xfId="0" applyFont="1" applyBorder="1" applyAlignment="1">
      <alignment horizontal="center" vertical="center"/>
    </xf>
    <xf numFmtId="0" fontId="2" fillId="0" borderId="56" xfId="0" applyFont="1" applyBorder="1" applyAlignment="1">
      <alignment horizontal="center" vertical="center"/>
    </xf>
    <xf numFmtId="0" fontId="4" fillId="0" borderId="61"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55" xfId="0" applyFont="1" applyBorder="1" applyAlignment="1">
      <alignment horizontal="left" vertical="center" wrapText="1"/>
    </xf>
    <xf numFmtId="0" fontId="4" fillId="0" borderId="34" xfId="0" applyFont="1" applyBorder="1" applyAlignment="1">
      <alignment horizontal="left" vertical="center" wrapText="1"/>
    </xf>
    <xf numFmtId="0" fontId="4" fillId="0" borderId="54" xfId="0" applyFont="1" applyBorder="1" applyAlignment="1">
      <alignment horizontal="left" vertical="center" wrapText="1"/>
    </xf>
    <xf numFmtId="0" fontId="4" fillId="0" borderId="57" xfId="0" applyFont="1" applyBorder="1" applyAlignment="1">
      <alignment horizontal="left" vertical="center" wrapText="1"/>
    </xf>
    <xf numFmtId="0" fontId="4" fillId="0" borderId="35" xfId="0" applyFont="1" applyBorder="1" applyAlignment="1">
      <alignment horizontal="left" vertical="center" wrapText="1"/>
    </xf>
    <xf numFmtId="0" fontId="4" fillId="0" borderId="56" xfId="0" applyFont="1" applyBorder="1" applyAlignment="1">
      <alignment horizontal="left" vertical="center" wrapText="1"/>
    </xf>
    <xf numFmtId="0" fontId="17" fillId="3" borderId="55" xfId="0" applyFont="1" applyFill="1" applyBorder="1" applyAlignment="1" applyProtection="1">
      <alignment horizontal="center" vertical="center" wrapText="1"/>
      <protection locked="0"/>
    </xf>
    <xf numFmtId="0" fontId="17" fillId="3" borderId="34" xfId="0" applyFont="1" applyFill="1" applyBorder="1" applyAlignment="1" applyProtection="1">
      <alignment horizontal="center" vertical="center" wrapText="1"/>
      <protection locked="0"/>
    </xf>
    <xf numFmtId="0" fontId="17" fillId="3" borderId="41" xfId="0" applyFont="1" applyFill="1" applyBorder="1" applyAlignment="1" applyProtection="1">
      <alignment horizontal="center" vertical="center" wrapText="1"/>
      <protection locked="0"/>
    </xf>
    <xf numFmtId="0" fontId="17" fillId="3" borderId="57" xfId="0" applyFont="1" applyFill="1" applyBorder="1" applyAlignment="1" applyProtection="1">
      <alignment horizontal="center" vertical="center" wrapText="1"/>
      <protection locked="0"/>
    </xf>
    <xf numFmtId="0" fontId="17" fillId="3" borderId="35" xfId="0" applyFont="1" applyFill="1" applyBorder="1" applyAlignment="1" applyProtection="1">
      <alignment horizontal="center" vertical="center" wrapText="1"/>
      <protection locked="0"/>
    </xf>
    <xf numFmtId="0" fontId="17" fillId="3" borderId="58" xfId="0" applyFont="1" applyFill="1" applyBorder="1" applyAlignment="1" applyProtection="1">
      <alignment horizontal="center" vertical="center" wrapText="1"/>
      <protection locked="0"/>
    </xf>
    <xf numFmtId="0" fontId="4" fillId="0" borderId="3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6" xfId="0" applyFont="1" applyBorder="1" applyAlignment="1">
      <alignment horizontal="center" vertical="center" wrapText="1"/>
    </xf>
    <xf numFmtId="0" fontId="2" fillId="4" borderId="36" xfId="0" applyFont="1" applyFill="1" applyBorder="1" applyAlignment="1" applyProtection="1">
      <alignment horizontal="center" vertical="center"/>
    </xf>
    <xf numFmtId="0" fontId="2" fillId="4" borderId="37" xfId="0" applyFont="1" applyFill="1" applyBorder="1" applyAlignment="1" applyProtection="1">
      <alignment horizontal="center" vertical="center"/>
    </xf>
    <xf numFmtId="0" fontId="2" fillId="4" borderId="38" xfId="0" applyFont="1" applyFill="1" applyBorder="1" applyAlignment="1" applyProtection="1">
      <alignment horizontal="center" vertical="center"/>
    </xf>
    <xf numFmtId="0" fontId="29" fillId="0" borderId="0" xfId="0" applyFont="1" applyBorder="1" applyAlignment="1">
      <alignment horizontal="center" vertical="center" wrapText="1"/>
    </xf>
    <xf numFmtId="0" fontId="13" fillId="0" borderId="0" xfId="1" applyBorder="1" applyAlignment="1">
      <alignment horizontal="center" vertical="center" wrapText="1"/>
    </xf>
    <xf numFmtId="0" fontId="30"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62" xfId="0" applyFont="1" applyBorder="1" applyAlignment="1">
      <alignment horizontal="left" vertical="center" wrapText="1"/>
    </xf>
    <xf numFmtId="0" fontId="4" fillId="0" borderId="3" xfId="0" applyFont="1" applyBorder="1" applyAlignment="1">
      <alignment horizontal="left" vertical="center" wrapText="1"/>
    </xf>
    <xf numFmtId="0" fontId="4" fillId="0" borderId="40" xfId="0" applyFont="1" applyBorder="1" applyAlignment="1">
      <alignment horizontal="left" vertical="center" wrapText="1"/>
    </xf>
    <xf numFmtId="0" fontId="17" fillId="3" borderId="62" xfId="0" applyFont="1" applyFill="1" applyBorder="1" applyAlignment="1" applyProtection="1">
      <alignment horizontal="center" vertical="center" wrapText="1"/>
      <protection locked="0"/>
    </xf>
    <xf numFmtId="0" fontId="17" fillId="3" borderId="3" xfId="0" applyFont="1" applyFill="1" applyBorder="1" applyAlignment="1" applyProtection="1">
      <alignment horizontal="center" vertical="center" wrapText="1"/>
      <protection locked="0"/>
    </xf>
    <xf numFmtId="0" fontId="17" fillId="3" borderId="5" xfId="0" applyFont="1" applyFill="1" applyBorder="1" applyAlignment="1" applyProtection="1">
      <alignment horizontal="center" vertical="center" wrapText="1"/>
      <protection locked="0"/>
    </xf>
    <xf numFmtId="0" fontId="2" fillId="0" borderId="1" xfId="0" applyFont="1" applyBorder="1" applyAlignment="1">
      <alignment horizontal="right" vertical="center"/>
    </xf>
    <xf numFmtId="0" fontId="2" fillId="0" borderId="2" xfId="0" applyFont="1" applyBorder="1" applyAlignment="1">
      <alignment horizontal="right" vertical="center"/>
    </xf>
    <xf numFmtId="0" fontId="2" fillId="0" borderId="31" xfId="0" applyFont="1" applyBorder="1" applyAlignment="1">
      <alignment horizontal="right" vertical="center"/>
    </xf>
    <xf numFmtId="0" fontId="2" fillId="0" borderId="3" xfId="0" applyFont="1" applyBorder="1" applyAlignment="1">
      <alignment horizontal="right"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2" fillId="0" borderId="61" xfId="0" applyFont="1" applyBorder="1" applyAlignment="1">
      <alignment horizontal="right" vertical="center"/>
    </xf>
    <xf numFmtId="0" fontId="2" fillId="0" borderId="62" xfId="0" applyFont="1" applyBorder="1" applyAlignment="1">
      <alignment horizontal="right" vertical="center"/>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6"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32" xfId="0" applyFont="1" applyBorder="1" applyAlignment="1">
      <alignment horizontal="center" vertical="center" wrapText="1"/>
    </xf>
    <xf numFmtId="2" fontId="8" fillId="0" borderId="16" xfId="0" applyNumberFormat="1" applyFont="1" applyBorder="1" applyAlignment="1">
      <alignment horizontal="center" vertical="center" wrapText="1"/>
    </xf>
    <xf numFmtId="0" fontId="4" fillId="0" borderId="49" xfId="0" applyFont="1" applyBorder="1" applyAlignment="1">
      <alignment horizontal="center"/>
    </xf>
    <xf numFmtId="0" fontId="4" fillId="0" borderId="37" xfId="0" applyFont="1" applyBorder="1" applyAlignment="1">
      <alignment horizontal="center"/>
    </xf>
    <xf numFmtId="0" fontId="4" fillId="0" borderId="38" xfId="0" applyFont="1" applyBorder="1" applyAlignment="1">
      <alignment horizontal="center"/>
    </xf>
    <xf numFmtId="0" fontId="4" fillId="0" borderId="24" xfId="0" applyFont="1" applyBorder="1" applyAlignment="1" applyProtection="1">
      <alignment horizontal="center"/>
      <protection locked="0"/>
    </xf>
    <xf numFmtId="0" fontId="4" fillId="0" borderId="25" xfId="0" applyFont="1" applyBorder="1" applyAlignment="1" applyProtection="1">
      <alignment horizontal="center"/>
      <protection locked="0"/>
    </xf>
    <xf numFmtId="0" fontId="4" fillId="0" borderId="26" xfId="0" applyFont="1" applyBorder="1" applyAlignment="1" applyProtection="1">
      <alignment horizontal="center"/>
      <protection locked="0"/>
    </xf>
    <xf numFmtId="0" fontId="4" fillId="0" borderId="20" xfId="0" applyFont="1" applyBorder="1" applyAlignment="1" applyProtection="1">
      <alignment horizontal="center" wrapText="1"/>
      <protection locked="0"/>
    </xf>
    <xf numFmtId="0" fontId="4" fillId="0" borderId="21" xfId="0" applyFont="1" applyBorder="1" applyAlignment="1" applyProtection="1">
      <alignment horizontal="center" wrapText="1"/>
      <protection locked="0"/>
    </xf>
    <xf numFmtId="0" fontId="4" fillId="0" borderId="22" xfId="0" applyFont="1" applyBorder="1" applyAlignment="1" applyProtection="1">
      <alignment horizontal="center" wrapText="1"/>
      <protection locked="0"/>
    </xf>
    <xf numFmtId="0" fontId="4" fillId="0" borderId="17" xfId="0" applyFont="1" applyBorder="1" applyAlignment="1" applyProtection="1">
      <alignment horizontal="center"/>
      <protection locked="0"/>
    </xf>
    <xf numFmtId="0" fontId="4" fillId="0" borderId="18" xfId="0" applyFont="1" applyBorder="1" applyAlignment="1" applyProtection="1">
      <alignment horizontal="center"/>
      <protection locked="0"/>
    </xf>
    <xf numFmtId="0" fontId="4" fillId="0" borderId="19" xfId="0" applyFont="1" applyBorder="1" applyAlignment="1" applyProtection="1">
      <alignment horizontal="center"/>
      <protection locked="0"/>
    </xf>
    <xf numFmtId="0" fontId="4" fillId="0" borderId="36" xfId="0" applyFont="1" applyBorder="1" applyAlignment="1">
      <alignment horizontal="center"/>
    </xf>
    <xf numFmtId="0" fontId="4" fillId="0" borderId="48" xfId="0" applyFont="1" applyBorder="1" applyAlignment="1">
      <alignment horizontal="center"/>
    </xf>
    <xf numFmtId="0" fontId="24" fillId="0" borderId="56" xfId="0" applyFont="1" applyBorder="1" applyAlignment="1" applyProtection="1">
      <alignment horizontal="center" vertical="center"/>
      <protection locked="0"/>
    </xf>
    <xf numFmtId="0" fontId="24" fillId="0" borderId="47" xfId="0" applyFont="1" applyBorder="1" applyAlignment="1" applyProtection="1">
      <alignment horizontal="center" vertical="center"/>
      <protection locked="0"/>
    </xf>
    <xf numFmtId="0" fontId="7" fillId="0" borderId="7"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9" xfId="0" applyFont="1" applyBorder="1" applyAlignment="1">
      <alignment horizontal="center" vertical="center" wrapText="1"/>
    </xf>
    <xf numFmtId="1" fontId="15" fillId="0" borderId="9" xfId="0" applyNumberFormat="1" applyFont="1" applyBorder="1" applyAlignment="1">
      <alignment horizontal="center" vertical="center" wrapText="1"/>
    </xf>
    <xf numFmtId="0" fontId="15" fillId="0" borderId="9" xfId="0" applyFont="1" applyBorder="1" applyAlignment="1">
      <alignment horizontal="center" vertical="center" wrapText="1"/>
    </xf>
    <xf numFmtId="1" fontId="14" fillId="0" borderId="9" xfId="0" applyNumberFormat="1" applyFont="1" applyBorder="1" applyAlignment="1">
      <alignment horizontal="center" vertical="center" wrapText="1"/>
    </xf>
    <xf numFmtId="0" fontId="7" fillId="2" borderId="9"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32" xfId="0" applyFont="1" applyFill="1" applyBorder="1" applyAlignment="1">
      <alignment horizontal="center" vertical="center" wrapText="1"/>
    </xf>
    <xf numFmtId="1" fontId="15" fillId="0" borderId="16" xfId="0" applyNumberFormat="1" applyFont="1" applyBorder="1" applyAlignment="1">
      <alignment horizontal="center" vertical="center" wrapText="1"/>
    </xf>
    <xf numFmtId="0" fontId="15" fillId="0" borderId="16" xfId="0" applyFont="1" applyBorder="1" applyAlignment="1">
      <alignment horizontal="center" vertical="center" wrapText="1"/>
    </xf>
    <xf numFmtId="0" fontId="14" fillId="0" borderId="44" xfId="0" applyFont="1" applyBorder="1" applyAlignment="1">
      <alignment horizontal="center" vertical="center" wrapText="1"/>
    </xf>
    <xf numFmtId="0" fontId="29" fillId="0" borderId="36" xfId="0" applyFont="1" applyBorder="1" applyAlignment="1">
      <alignment horizontal="justify" vertical="center" wrapText="1"/>
    </xf>
    <xf numFmtId="0" fontId="29" fillId="0" borderId="37" xfId="0" applyFont="1" applyBorder="1" applyAlignment="1">
      <alignment horizontal="justify" vertical="center" wrapText="1"/>
    </xf>
    <xf numFmtId="0" fontId="29" fillId="0" borderId="38" xfId="0" applyFont="1" applyBorder="1" applyAlignment="1">
      <alignment horizontal="justify" vertical="center" wrapText="1"/>
    </xf>
  </cellXfs>
  <cellStyles count="3">
    <cellStyle name="Hipervínculo" xfId="1" builtinId="8"/>
    <cellStyle name="Millares [0]" xfId="2" builtinId="6"/>
    <cellStyle name="Normal" xfId="0" builtinId="0"/>
  </cellStyles>
  <dxfs count="9">
    <dxf>
      <fill>
        <gradientFill degree="90">
          <stop position="0">
            <color theme="0"/>
          </stop>
          <stop position="0.5">
            <color rgb="FFFFC000"/>
          </stop>
          <stop position="1">
            <color theme="0"/>
          </stop>
        </gradientFill>
      </fill>
    </dxf>
    <dxf>
      <fill>
        <gradientFill degree="90">
          <stop position="0">
            <color theme="0"/>
          </stop>
          <stop position="0.5">
            <color rgb="FFFFC000"/>
          </stop>
          <stop position="1">
            <color theme="0"/>
          </stop>
        </gradientFill>
      </fill>
    </dxf>
    <dxf>
      <fill>
        <gradientFill degree="90">
          <stop position="0">
            <color theme="0"/>
          </stop>
          <stop position="0.5">
            <color rgb="FFFFC000"/>
          </stop>
          <stop position="1">
            <color theme="0"/>
          </stop>
        </gradientFill>
      </fill>
    </dxf>
    <dxf>
      <fill>
        <gradientFill degree="90">
          <stop position="0">
            <color theme="0"/>
          </stop>
          <stop position="0.5">
            <color rgb="FFFFC000"/>
          </stop>
          <stop position="1">
            <color theme="0"/>
          </stop>
        </gradientFill>
      </fill>
    </dxf>
    <dxf>
      <fill>
        <gradientFill degree="90">
          <stop position="0">
            <color theme="0"/>
          </stop>
          <stop position="0.5">
            <color rgb="FFFFC000"/>
          </stop>
          <stop position="1">
            <color theme="0"/>
          </stop>
        </gradientFill>
      </fill>
    </dxf>
    <dxf>
      <font>
        <color rgb="FF006600"/>
      </font>
      <fill>
        <patternFill>
          <bgColor theme="6" tint="0.59996337778862885"/>
        </patternFill>
      </fill>
    </dxf>
    <dxf>
      <font>
        <color rgb="FF9C0006"/>
      </font>
      <fill>
        <patternFill>
          <bgColor rgb="FFFFC7CE"/>
        </patternFill>
      </fill>
    </dxf>
    <dxf>
      <font>
        <color theme="1"/>
      </font>
      <fill>
        <patternFill>
          <bgColor theme="0"/>
        </patternFill>
      </fill>
    </dxf>
    <dxf>
      <font>
        <color rgb="FFFF0000"/>
      </font>
    </dxf>
  </dxfs>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38100</xdr:colOff>
      <xdr:row>0</xdr:row>
      <xdr:rowOff>0</xdr:rowOff>
    </xdr:from>
    <xdr:to>
      <xdr:col>12</xdr:col>
      <xdr:colOff>95250</xdr:colOff>
      <xdr:row>0</xdr:row>
      <xdr:rowOff>0</xdr:rowOff>
    </xdr:to>
    <xdr:pic>
      <xdr:nvPicPr>
        <xdr:cNvPr id="13573" name="Picture 1" descr="logosic cabecera 1">
          <a:extLst>
            <a:ext uri="{FF2B5EF4-FFF2-40B4-BE49-F238E27FC236}">
              <a16:creationId xmlns:a16="http://schemas.microsoft.com/office/drawing/2014/main" id="{51D0D288-F18E-45E3-9F7D-850FCD95C6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0"/>
          <a:ext cx="1676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34</xdr:col>
      <xdr:colOff>0</xdr:colOff>
      <xdr:row>0</xdr:row>
      <xdr:rowOff>0</xdr:rowOff>
    </xdr:from>
    <xdr:to>
      <xdr:col>34</xdr:col>
      <xdr:colOff>0</xdr:colOff>
      <xdr:row>0</xdr:row>
      <xdr:rowOff>0</xdr:rowOff>
    </xdr:to>
    <xdr:sp macro="" textlink="">
      <xdr:nvSpPr>
        <xdr:cNvPr id="13574" name="Line 2">
          <a:extLst>
            <a:ext uri="{FF2B5EF4-FFF2-40B4-BE49-F238E27FC236}">
              <a16:creationId xmlns:a16="http://schemas.microsoft.com/office/drawing/2014/main" id="{DDD10754-1CA7-42FE-A4B2-D046565CF7D7}"/>
            </a:ext>
          </a:extLst>
        </xdr:cNvPr>
        <xdr:cNvSpPr>
          <a:spLocks noChangeShapeType="1"/>
        </xdr:cNvSpPr>
      </xdr:nvSpPr>
      <xdr:spPr bwMode="auto">
        <a:xfrm flipH="1">
          <a:off x="5495925" y="0"/>
          <a:ext cx="0" cy="0"/>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13575" name="Line 3">
          <a:extLst>
            <a:ext uri="{FF2B5EF4-FFF2-40B4-BE49-F238E27FC236}">
              <a16:creationId xmlns:a16="http://schemas.microsoft.com/office/drawing/2014/main" id="{22C286B1-9C1E-4DB3-A713-1F2999F82BD0}"/>
            </a:ext>
          </a:extLst>
        </xdr:cNvPr>
        <xdr:cNvSpPr>
          <a:spLocks noChangeShapeType="1"/>
        </xdr:cNvSpPr>
      </xdr:nvSpPr>
      <xdr:spPr bwMode="auto">
        <a:xfrm>
          <a:off x="5981700" y="0"/>
          <a:ext cx="0" cy="0"/>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38100</xdr:colOff>
      <xdr:row>1</xdr:row>
      <xdr:rowOff>76200</xdr:rowOff>
    </xdr:from>
    <xdr:to>
      <xdr:col>12</xdr:col>
      <xdr:colOff>95250</xdr:colOff>
      <xdr:row>5</xdr:row>
      <xdr:rowOff>57150</xdr:rowOff>
    </xdr:to>
    <xdr:pic>
      <xdr:nvPicPr>
        <xdr:cNvPr id="13576" name="Picture 7" descr="logosic cabecera 1">
          <a:extLst>
            <a:ext uri="{FF2B5EF4-FFF2-40B4-BE49-F238E27FC236}">
              <a16:creationId xmlns:a16="http://schemas.microsoft.com/office/drawing/2014/main" id="{5D4D0F39-F03A-4FD9-ACE6-D73CFE6D46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6225" y="228600"/>
          <a:ext cx="16764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38100</xdr:colOff>
      <xdr:row>1</xdr:row>
      <xdr:rowOff>76200</xdr:rowOff>
    </xdr:from>
    <xdr:to>
      <xdr:col>12</xdr:col>
      <xdr:colOff>95250</xdr:colOff>
      <xdr:row>5</xdr:row>
      <xdr:rowOff>57150</xdr:rowOff>
    </xdr:to>
    <xdr:pic>
      <xdr:nvPicPr>
        <xdr:cNvPr id="13583" name="Picture 7" descr="logosic cabecera 1">
          <a:extLst>
            <a:ext uri="{FF2B5EF4-FFF2-40B4-BE49-F238E27FC236}">
              <a16:creationId xmlns:a16="http://schemas.microsoft.com/office/drawing/2014/main" id="{3F7927F0-F37D-4B00-A5C6-ADA39CB2D7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6225" y="228600"/>
          <a:ext cx="16764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34</xdr:col>
      <xdr:colOff>0</xdr:colOff>
      <xdr:row>63</xdr:row>
      <xdr:rowOff>0</xdr:rowOff>
    </xdr:from>
    <xdr:to>
      <xdr:col>34</xdr:col>
      <xdr:colOff>0</xdr:colOff>
      <xdr:row>63</xdr:row>
      <xdr:rowOff>0</xdr:rowOff>
    </xdr:to>
    <xdr:sp macro="" textlink="">
      <xdr:nvSpPr>
        <xdr:cNvPr id="7" name="Line 14">
          <a:extLst>
            <a:ext uri="{FF2B5EF4-FFF2-40B4-BE49-F238E27FC236}">
              <a16:creationId xmlns:a16="http://schemas.microsoft.com/office/drawing/2014/main" id="{5A9CDC4E-EAC2-46C1-86D2-424DFB240A5D}"/>
            </a:ext>
          </a:extLst>
        </xdr:cNvPr>
        <xdr:cNvSpPr>
          <a:spLocks noChangeShapeType="1"/>
        </xdr:cNvSpPr>
      </xdr:nvSpPr>
      <xdr:spPr bwMode="auto">
        <a:xfrm flipH="1">
          <a:off x="5695950" y="22679025"/>
          <a:ext cx="0" cy="0"/>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63</xdr:row>
      <xdr:rowOff>0</xdr:rowOff>
    </xdr:from>
    <xdr:to>
      <xdr:col>37</xdr:col>
      <xdr:colOff>0</xdr:colOff>
      <xdr:row>63</xdr:row>
      <xdr:rowOff>0</xdr:rowOff>
    </xdr:to>
    <xdr:sp macro="" textlink="">
      <xdr:nvSpPr>
        <xdr:cNvPr id="8" name="Line 15">
          <a:extLst>
            <a:ext uri="{FF2B5EF4-FFF2-40B4-BE49-F238E27FC236}">
              <a16:creationId xmlns:a16="http://schemas.microsoft.com/office/drawing/2014/main" id="{DBE16201-81B5-409F-83B6-EB3CC4952FD5}"/>
            </a:ext>
          </a:extLst>
        </xdr:cNvPr>
        <xdr:cNvSpPr>
          <a:spLocks noChangeShapeType="1"/>
        </xdr:cNvSpPr>
      </xdr:nvSpPr>
      <xdr:spPr bwMode="auto">
        <a:xfrm>
          <a:off x="6210300" y="22679025"/>
          <a:ext cx="0" cy="0"/>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editAs="oneCell">
    <xdr:from>
      <xdr:col>36</xdr:col>
      <xdr:colOff>58921</xdr:colOff>
      <xdr:row>221</xdr:row>
      <xdr:rowOff>45084</xdr:rowOff>
    </xdr:from>
    <xdr:to>
      <xdr:col>40</xdr:col>
      <xdr:colOff>122105</xdr:colOff>
      <xdr:row>224</xdr:row>
      <xdr:rowOff>173182</xdr:rowOff>
    </xdr:to>
    <xdr:pic>
      <xdr:nvPicPr>
        <xdr:cNvPr id="9" name="Imagen 8">
          <a:extLst>
            <a:ext uri="{FF2B5EF4-FFF2-40B4-BE49-F238E27FC236}">
              <a16:creationId xmlns:a16="http://schemas.microsoft.com/office/drawing/2014/main" id="{B4E4D696-4449-4E4C-9054-9509E22399F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128944" y="58970198"/>
          <a:ext cx="721275" cy="708257"/>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forms/1lvg2EyTRfI4Vbux1"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261"/>
  <sheetViews>
    <sheetView showGridLines="0" tabSelected="1" view="pageBreakPreview" zoomScaleNormal="100" zoomScaleSheetLayoutView="100" zoomScalePageLayoutView="70" workbookViewId="0">
      <selection activeCell="AU221" sqref="AU221"/>
    </sheetView>
  </sheetViews>
  <sheetFormatPr baseColWidth="10" defaultColWidth="2.7265625" defaultRowHeight="12.5" x14ac:dyDescent="0.25"/>
  <cols>
    <col min="1" max="1" width="1.1796875" style="11" customWidth="1"/>
    <col min="2" max="3" width="2.453125" style="9" customWidth="1"/>
    <col min="4" max="5" width="2.81640625" style="9" customWidth="1"/>
    <col min="6" max="15" width="2.453125" style="9" customWidth="1"/>
    <col min="16" max="16" width="3" style="9" customWidth="1"/>
    <col min="17" max="17" width="2.453125" style="9" customWidth="1"/>
    <col min="18" max="19" width="2.81640625" style="9" customWidth="1"/>
    <col min="20" max="26" width="2.453125" style="9" customWidth="1"/>
    <col min="27" max="27" width="2.7265625" style="9" customWidth="1"/>
    <col min="28" max="32" width="2.453125" style="9" customWidth="1"/>
    <col min="33" max="33" width="3.26953125" style="9" customWidth="1"/>
    <col min="34" max="35" width="2.453125" style="9" customWidth="1"/>
    <col min="36" max="36" width="2.81640625" style="9" customWidth="1"/>
    <col min="37" max="43" width="2.453125" style="9" customWidth="1"/>
    <col min="44" max="44" width="2.81640625" customWidth="1"/>
  </cols>
  <sheetData>
    <row r="1" spans="3:42" ht="12.65" customHeight="1" x14ac:dyDescent="0.25">
      <c r="C1" s="433"/>
      <c r="D1" s="434"/>
      <c r="E1" s="434"/>
      <c r="F1" s="434"/>
      <c r="G1" s="434"/>
      <c r="H1" s="434"/>
      <c r="I1" s="434"/>
      <c r="J1" s="434"/>
      <c r="K1" s="434"/>
      <c r="L1" s="434"/>
      <c r="M1" s="435"/>
      <c r="N1" s="424" t="s">
        <v>44</v>
      </c>
      <c r="O1" s="425"/>
      <c r="P1" s="425"/>
      <c r="Q1" s="425"/>
      <c r="R1" s="425"/>
      <c r="S1" s="425"/>
      <c r="T1" s="425"/>
      <c r="U1" s="425"/>
      <c r="V1" s="425"/>
      <c r="W1" s="425"/>
      <c r="X1" s="425"/>
      <c r="Y1" s="425"/>
      <c r="Z1" s="425"/>
      <c r="AA1" s="425"/>
      <c r="AB1" s="425"/>
      <c r="AC1" s="425"/>
      <c r="AD1" s="425"/>
      <c r="AE1" s="425"/>
      <c r="AF1" s="425"/>
      <c r="AG1" s="425"/>
      <c r="AH1" s="426"/>
      <c r="AI1" s="415">
        <v>6102</v>
      </c>
      <c r="AJ1" s="416"/>
      <c r="AK1" s="416"/>
      <c r="AL1" s="416"/>
      <c r="AM1" s="416"/>
      <c r="AN1" s="416"/>
      <c r="AO1" s="416"/>
      <c r="AP1" s="417"/>
    </row>
    <row r="2" spans="3:42" x14ac:dyDescent="0.25">
      <c r="C2" s="436"/>
      <c r="D2" s="272"/>
      <c r="E2" s="272"/>
      <c r="F2" s="272"/>
      <c r="G2" s="272"/>
      <c r="H2" s="272"/>
      <c r="I2" s="272"/>
      <c r="J2" s="272"/>
      <c r="K2" s="272"/>
      <c r="L2" s="272"/>
      <c r="M2" s="437"/>
      <c r="N2" s="427"/>
      <c r="O2" s="428"/>
      <c r="P2" s="428"/>
      <c r="Q2" s="428"/>
      <c r="R2" s="428"/>
      <c r="S2" s="428"/>
      <c r="T2" s="428"/>
      <c r="U2" s="428"/>
      <c r="V2" s="428"/>
      <c r="W2" s="428"/>
      <c r="X2" s="428"/>
      <c r="Y2" s="428"/>
      <c r="Z2" s="428"/>
      <c r="AA2" s="428"/>
      <c r="AB2" s="428"/>
      <c r="AC2" s="428"/>
      <c r="AD2" s="428"/>
      <c r="AE2" s="428"/>
      <c r="AF2" s="428"/>
      <c r="AG2" s="428"/>
      <c r="AH2" s="429"/>
      <c r="AI2" s="418"/>
      <c r="AJ2" s="419"/>
      <c r="AK2" s="419"/>
      <c r="AL2" s="419"/>
      <c r="AM2" s="419"/>
      <c r="AN2" s="419"/>
      <c r="AO2" s="419"/>
      <c r="AP2" s="420"/>
    </row>
    <row r="3" spans="3:42" ht="12.75" customHeight="1" x14ac:dyDescent="0.25">
      <c r="C3" s="436"/>
      <c r="D3" s="272"/>
      <c r="E3" s="272"/>
      <c r="F3" s="272"/>
      <c r="G3" s="272"/>
      <c r="H3" s="272"/>
      <c r="I3" s="272"/>
      <c r="J3" s="272"/>
      <c r="K3" s="272"/>
      <c r="L3" s="272"/>
      <c r="M3" s="437"/>
      <c r="N3" s="427"/>
      <c r="O3" s="428"/>
      <c r="P3" s="428"/>
      <c r="Q3" s="428"/>
      <c r="R3" s="428"/>
      <c r="S3" s="428"/>
      <c r="T3" s="428"/>
      <c r="U3" s="428"/>
      <c r="V3" s="428"/>
      <c r="W3" s="428"/>
      <c r="X3" s="428"/>
      <c r="Y3" s="428"/>
      <c r="Z3" s="428"/>
      <c r="AA3" s="428"/>
      <c r="AB3" s="428"/>
      <c r="AC3" s="428"/>
      <c r="AD3" s="428"/>
      <c r="AE3" s="428"/>
      <c r="AF3" s="428"/>
      <c r="AG3" s="428"/>
      <c r="AH3" s="429"/>
      <c r="AI3" s="418"/>
      <c r="AJ3" s="419"/>
      <c r="AK3" s="419"/>
      <c r="AL3" s="419"/>
      <c r="AM3" s="419"/>
      <c r="AN3" s="419"/>
      <c r="AO3" s="419"/>
      <c r="AP3" s="420"/>
    </row>
    <row r="4" spans="3:42" ht="13" thickBot="1" x14ac:dyDescent="0.3">
      <c r="C4" s="436"/>
      <c r="D4" s="272"/>
      <c r="E4" s="272"/>
      <c r="F4" s="272"/>
      <c r="G4" s="272"/>
      <c r="H4" s="272"/>
      <c r="I4" s="272"/>
      <c r="J4" s="272"/>
      <c r="K4" s="272"/>
      <c r="L4" s="272"/>
      <c r="M4" s="437"/>
      <c r="N4" s="430"/>
      <c r="O4" s="431"/>
      <c r="P4" s="431"/>
      <c r="Q4" s="431"/>
      <c r="R4" s="431"/>
      <c r="S4" s="431"/>
      <c r="T4" s="431"/>
      <c r="U4" s="431"/>
      <c r="V4" s="431"/>
      <c r="W4" s="431"/>
      <c r="X4" s="431"/>
      <c r="Y4" s="431"/>
      <c r="Z4" s="431"/>
      <c r="AA4" s="431"/>
      <c r="AB4" s="431"/>
      <c r="AC4" s="431"/>
      <c r="AD4" s="431"/>
      <c r="AE4" s="431"/>
      <c r="AF4" s="431"/>
      <c r="AG4" s="431"/>
      <c r="AH4" s="432"/>
      <c r="AI4" s="418"/>
      <c r="AJ4" s="419"/>
      <c r="AK4" s="419"/>
      <c r="AL4" s="419"/>
      <c r="AM4" s="419"/>
      <c r="AN4" s="419"/>
      <c r="AO4" s="419"/>
      <c r="AP4" s="420"/>
    </row>
    <row r="5" spans="3:42" ht="12.75" customHeight="1" x14ac:dyDescent="0.25">
      <c r="C5" s="436"/>
      <c r="D5" s="272"/>
      <c r="E5" s="272"/>
      <c r="F5" s="272"/>
      <c r="G5" s="272"/>
      <c r="H5" s="272"/>
      <c r="I5" s="272"/>
      <c r="J5" s="272"/>
      <c r="K5" s="272"/>
      <c r="L5" s="272"/>
      <c r="M5" s="437"/>
      <c r="N5" s="424" t="s">
        <v>168</v>
      </c>
      <c r="O5" s="425"/>
      <c r="P5" s="425"/>
      <c r="Q5" s="425"/>
      <c r="R5" s="425"/>
      <c r="S5" s="425"/>
      <c r="T5" s="425"/>
      <c r="U5" s="425"/>
      <c r="V5" s="425"/>
      <c r="W5" s="425"/>
      <c r="X5" s="425"/>
      <c r="Y5" s="425"/>
      <c r="Z5" s="425"/>
      <c r="AA5" s="425"/>
      <c r="AB5" s="425"/>
      <c r="AC5" s="425"/>
      <c r="AD5" s="425"/>
      <c r="AE5" s="425"/>
      <c r="AF5" s="425"/>
      <c r="AG5" s="425"/>
      <c r="AH5" s="426"/>
      <c r="AI5" s="418"/>
      <c r="AJ5" s="419"/>
      <c r="AK5" s="419"/>
      <c r="AL5" s="419"/>
      <c r="AM5" s="419"/>
      <c r="AN5" s="419"/>
      <c r="AO5" s="419"/>
      <c r="AP5" s="420"/>
    </row>
    <row r="6" spans="3:42" ht="12.75" customHeight="1" x14ac:dyDescent="0.25">
      <c r="C6" s="436"/>
      <c r="D6" s="272"/>
      <c r="E6" s="272"/>
      <c r="F6" s="272"/>
      <c r="G6" s="272"/>
      <c r="H6" s="272"/>
      <c r="I6" s="272"/>
      <c r="J6" s="272"/>
      <c r="K6" s="272"/>
      <c r="L6" s="272"/>
      <c r="M6" s="437"/>
      <c r="N6" s="427"/>
      <c r="O6" s="441"/>
      <c r="P6" s="441"/>
      <c r="Q6" s="441"/>
      <c r="R6" s="441"/>
      <c r="S6" s="441"/>
      <c r="T6" s="441"/>
      <c r="U6" s="441"/>
      <c r="V6" s="441"/>
      <c r="W6" s="441"/>
      <c r="X6" s="441"/>
      <c r="Y6" s="441"/>
      <c r="Z6" s="441"/>
      <c r="AA6" s="441"/>
      <c r="AB6" s="441"/>
      <c r="AC6" s="441"/>
      <c r="AD6" s="441"/>
      <c r="AE6" s="441"/>
      <c r="AF6" s="441"/>
      <c r="AG6" s="441"/>
      <c r="AH6" s="429"/>
      <c r="AI6" s="418"/>
      <c r="AJ6" s="419"/>
      <c r="AK6" s="419"/>
      <c r="AL6" s="419"/>
      <c r="AM6" s="419"/>
      <c r="AN6" s="419"/>
      <c r="AO6" s="419"/>
      <c r="AP6" s="420"/>
    </row>
    <row r="7" spans="3:42" ht="13" thickBot="1" x14ac:dyDescent="0.3">
      <c r="C7" s="438"/>
      <c r="D7" s="439"/>
      <c r="E7" s="439"/>
      <c r="F7" s="439"/>
      <c r="G7" s="439"/>
      <c r="H7" s="439"/>
      <c r="I7" s="439"/>
      <c r="J7" s="439"/>
      <c r="K7" s="439"/>
      <c r="L7" s="439"/>
      <c r="M7" s="440"/>
      <c r="N7" s="430"/>
      <c r="O7" s="431"/>
      <c r="P7" s="431"/>
      <c r="Q7" s="431"/>
      <c r="R7" s="431"/>
      <c r="S7" s="431"/>
      <c r="T7" s="431"/>
      <c r="U7" s="431"/>
      <c r="V7" s="431"/>
      <c r="W7" s="431"/>
      <c r="X7" s="431"/>
      <c r="Y7" s="431"/>
      <c r="Z7" s="431"/>
      <c r="AA7" s="431"/>
      <c r="AB7" s="431"/>
      <c r="AC7" s="431"/>
      <c r="AD7" s="431"/>
      <c r="AE7" s="431"/>
      <c r="AF7" s="431"/>
      <c r="AG7" s="431"/>
      <c r="AH7" s="432"/>
      <c r="AI7" s="421"/>
      <c r="AJ7" s="422"/>
      <c r="AK7" s="422"/>
      <c r="AL7" s="422"/>
      <c r="AM7" s="422"/>
      <c r="AN7" s="422"/>
      <c r="AO7" s="422"/>
      <c r="AP7" s="423"/>
    </row>
    <row r="8" spans="3:42" ht="9" customHeight="1" x14ac:dyDescent="0.25">
      <c r="C8" s="21"/>
      <c r="D8" s="21"/>
      <c r="E8" s="21"/>
      <c r="F8" s="21"/>
      <c r="G8" s="21"/>
      <c r="H8" s="21"/>
      <c r="I8" s="21"/>
      <c r="J8" s="21"/>
      <c r="K8" s="21"/>
      <c r="L8" s="21"/>
      <c r="M8" s="21"/>
      <c r="N8" s="93"/>
      <c r="O8" s="93"/>
      <c r="P8" s="93"/>
      <c r="Q8" s="93"/>
      <c r="R8" s="93"/>
      <c r="S8" s="93"/>
      <c r="T8" s="93"/>
      <c r="U8" s="93"/>
      <c r="V8" s="93"/>
      <c r="W8" s="93"/>
      <c r="X8" s="93"/>
      <c r="Y8" s="93"/>
      <c r="Z8" s="93"/>
      <c r="AA8" s="93"/>
      <c r="AB8" s="93"/>
      <c r="AC8" s="93"/>
      <c r="AD8" s="93"/>
      <c r="AE8" s="93"/>
      <c r="AF8" s="93"/>
      <c r="AG8" s="93"/>
      <c r="AH8" s="93"/>
      <c r="AI8" s="92"/>
      <c r="AJ8" s="92"/>
      <c r="AK8" s="92"/>
      <c r="AL8" s="92"/>
      <c r="AM8" s="92"/>
      <c r="AN8" s="92"/>
      <c r="AO8" s="92"/>
      <c r="AP8" s="92"/>
    </row>
    <row r="9" spans="3:42" ht="18" customHeight="1" thickBot="1" x14ac:dyDescent="0.35">
      <c r="C9" s="318" t="s">
        <v>10</v>
      </c>
      <c r="D9" s="318"/>
      <c r="E9" s="318"/>
      <c r="F9" s="318"/>
      <c r="G9" s="318"/>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row>
    <row r="10" spans="3:42" ht="21.75" customHeight="1" x14ac:dyDescent="0.25">
      <c r="C10" s="442" t="s">
        <v>28</v>
      </c>
      <c r="D10" s="443"/>
      <c r="E10" s="443"/>
      <c r="F10" s="443"/>
      <c r="G10" s="443"/>
      <c r="H10" s="443"/>
      <c r="I10" s="443"/>
      <c r="J10" s="443"/>
      <c r="K10" s="443"/>
      <c r="L10" s="195"/>
      <c r="M10" s="195"/>
      <c r="N10" s="195"/>
      <c r="O10" s="195"/>
      <c r="P10" s="195"/>
      <c r="Q10" s="195"/>
      <c r="R10" s="195"/>
      <c r="S10" s="195"/>
      <c r="T10" s="195"/>
      <c r="U10" s="445" t="s">
        <v>48</v>
      </c>
      <c r="V10" s="446"/>
      <c r="W10" s="446"/>
      <c r="X10" s="449"/>
      <c r="Y10" s="449"/>
      <c r="Z10" s="449"/>
      <c r="AA10" s="449"/>
      <c r="AB10" s="449"/>
      <c r="AC10" s="449"/>
      <c r="AD10" s="449"/>
      <c r="AE10" s="450"/>
      <c r="AF10" s="447" t="s">
        <v>52</v>
      </c>
      <c r="AG10" s="448"/>
      <c r="AH10" s="448"/>
      <c r="AI10" s="448"/>
      <c r="AJ10" s="448"/>
      <c r="AK10" s="444"/>
      <c r="AL10" s="195"/>
      <c r="AM10" s="195"/>
      <c r="AN10" s="195"/>
      <c r="AO10" s="195"/>
      <c r="AP10" s="198"/>
    </row>
    <row r="11" spans="3:42" ht="27.75" customHeight="1" x14ac:dyDescent="0.25">
      <c r="C11" s="411" t="s">
        <v>53</v>
      </c>
      <c r="D11" s="218"/>
      <c r="E11" s="218"/>
      <c r="F11" s="218"/>
      <c r="G11" s="218"/>
      <c r="H11" s="218"/>
      <c r="I11" s="213"/>
      <c r="J11" s="213"/>
      <c r="K11" s="213"/>
      <c r="L11" s="213"/>
      <c r="M11" s="213"/>
      <c r="N11" s="213"/>
      <c r="O11" s="213"/>
      <c r="P11" s="213"/>
      <c r="Q11" s="213"/>
      <c r="R11" s="213"/>
      <c r="S11" s="213"/>
      <c r="T11" s="213"/>
      <c r="U11" s="213"/>
      <c r="V11" s="213"/>
      <c r="W11" s="183"/>
      <c r="X11" s="413" t="s">
        <v>167</v>
      </c>
      <c r="Y11" s="212"/>
      <c r="Z11" s="212"/>
      <c r="AA11" s="212"/>
      <c r="AB11" s="212"/>
      <c r="AC11" s="212"/>
      <c r="AD11" s="284"/>
      <c r="AE11" s="284"/>
      <c r="AF11" s="284"/>
      <c r="AG11" s="284"/>
      <c r="AH11" s="284"/>
      <c r="AI11" s="284"/>
      <c r="AJ11" s="284"/>
      <c r="AK11" s="284"/>
      <c r="AL11" s="284"/>
      <c r="AM11" s="284"/>
      <c r="AN11" s="284"/>
      <c r="AO11" s="284"/>
      <c r="AP11" s="412"/>
    </row>
    <row r="12" spans="3:42" ht="29.25" customHeight="1" x14ac:dyDescent="0.25">
      <c r="C12" s="211" t="s">
        <v>45</v>
      </c>
      <c r="D12" s="212"/>
      <c r="E12" s="212"/>
      <c r="F12" s="212"/>
      <c r="G12" s="212"/>
      <c r="H12" s="212"/>
      <c r="I12" s="212"/>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27" t="s">
        <v>43</v>
      </c>
      <c r="AG12" s="228"/>
      <c r="AH12" s="228"/>
      <c r="AI12" s="228"/>
      <c r="AJ12" s="213"/>
      <c r="AK12" s="213"/>
      <c r="AL12" s="213"/>
      <c r="AM12" s="213"/>
      <c r="AN12" s="213"/>
      <c r="AO12" s="213"/>
      <c r="AP12" s="220"/>
    </row>
    <row r="13" spans="3:42" ht="29.25" customHeight="1" x14ac:dyDescent="0.25">
      <c r="C13" s="211" t="s">
        <v>46</v>
      </c>
      <c r="D13" s="212"/>
      <c r="E13" s="212"/>
      <c r="F13" s="212"/>
      <c r="G13" s="212"/>
      <c r="H13" s="212"/>
      <c r="I13" s="212"/>
      <c r="J13" s="212"/>
      <c r="K13" s="284"/>
      <c r="L13" s="284"/>
      <c r="M13" s="284"/>
      <c r="N13" s="284"/>
      <c r="O13" s="284"/>
      <c r="P13" s="284"/>
      <c r="Q13" s="284"/>
      <c r="R13" s="284"/>
      <c r="S13" s="284"/>
      <c r="T13" s="284"/>
      <c r="U13" s="284"/>
      <c r="V13" s="284"/>
      <c r="W13" s="284"/>
      <c r="X13" s="284"/>
      <c r="Y13" s="284"/>
      <c r="Z13" s="284"/>
      <c r="AA13" s="284"/>
      <c r="AB13" s="284"/>
      <c r="AC13" s="284"/>
      <c r="AD13" s="284"/>
      <c r="AE13" s="407"/>
      <c r="AF13" s="227" t="s">
        <v>65</v>
      </c>
      <c r="AG13" s="228"/>
      <c r="AH13" s="228"/>
      <c r="AI13" s="228"/>
      <c r="AJ13" s="213"/>
      <c r="AK13" s="213"/>
      <c r="AL13" s="213"/>
      <c r="AM13" s="213"/>
      <c r="AN13" s="213"/>
      <c r="AO13" s="213"/>
      <c r="AP13" s="220"/>
    </row>
    <row r="14" spans="3:42" ht="29.25" customHeight="1" x14ac:dyDescent="0.25">
      <c r="C14" s="211" t="s">
        <v>29</v>
      </c>
      <c r="D14" s="212"/>
      <c r="E14" s="212"/>
      <c r="F14" s="212"/>
      <c r="G14" s="212"/>
      <c r="H14" s="212"/>
      <c r="I14" s="212"/>
      <c r="J14" s="212"/>
      <c r="K14" s="212"/>
      <c r="L14" s="212"/>
      <c r="M14" s="212"/>
      <c r="N14" s="212"/>
      <c r="O14" s="212"/>
      <c r="P14" s="212"/>
      <c r="Q14" s="212"/>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20"/>
    </row>
    <row r="15" spans="3:42" ht="33" customHeight="1" x14ac:dyDescent="0.25">
      <c r="C15" s="211" t="s">
        <v>47</v>
      </c>
      <c r="D15" s="212"/>
      <c r="E15" s="212"/>
      <c r="F15" s="212"/>
      <c r="G15" s="212"/>
      <c r="H15" s="408"/>
      <c r="I15" s="409"/>
      <c r="J15" s="409"/>
      <c r="K15" s="409"/>
      <c r="L15" s="409"/>
      <c r="M15" s="409"/>
      <c r="N15" s="409"/>
      <c r="O15" s="409"/>
      <c r="P15" s="409"/>
      <c r="Q15" s="409"/>
      <c r="R15" s="409"/>
      <c r="S15" s="409"/>
      <c r="T15" s="409"/>
      <c r="U15" s="409"/>
      <c r="V15" s="410"/>
      <c r="W15" s="413" t="s">
        <v>39</v>
      </c>
      <c r="X15" s="212"/>
      <c r="Y15" s="212"/>
      <c r="Z15" s="212"/>
      <c r="AA15" s="408"/>
      <c r="AB15" s="409"/>
      <c r="AC15" s="409"/>
      <c r="AD15" s="409"/>
      <c r="AE15" s="409"/>
      <c r="AF15" s="409"/>
      <c r="AG15" s="409"/>
      <c r="AH15" s="409"/>
      <c r="AI15" s="409"/>
      <c r="AJ15" s="409"/>
      <c r="AK15" s="409"/>
      <c r="AL15" s="409"/>
      <c r="AM15" s="409"/>
      <c r="AN15" s="409"/>
      <c r="AO15" s="409"/>
      <c r="AP15" s="414"/>
    </row>
    <row r="16" spans="3:42" ht="29.25" customHeight="1" x14ac:dyDescent="0.25">
      <c r="C16" s="211" t="s">
        <v>40</v>
      </c>
      <c r="D16" s="212"/>
      <c r="E16" s="212"/>
      <c r="F16" s="212"/>
      <c r="G16" s="212"/>
      <c r="H16" s="212"/>
      <c r="I16" s="212"/>
      <c r="J16" s="284"/>
      <c r="K16" s="284"/>
      <c r="L16" s="284"/>
      <c r="M16" s="284"/>
      <c r="N16" s="284"/>
      <c r="O16" s="284"/>
      <c r="P16" s="284"/>
      <c r="Q16" s="284"/>
      <c r="R16" s="284"/>
      <c r="S16" s="284"/>
      <c r="T16" s="284"/>
      <c r="U16" s="284"/>
      <c r="V16" s="284"/>
      <c r="W16" s="284"/>
      <c r="X16" s="284"/>
      <c r="Y16" s="284"/>
      <c r="Z16" s="284"/>
      <c r="AA16" s="284"/>
      <c r="AB16" s="407"/>
      <c r="AC16" s="227" t="s">
        <v>49</v>
      </c>
      <c r="AD16" s="228"/>
      <c r="AE16" s="228"/>
      <c r="AF16" s="284"/>
      <c r="AG16" s="284"/>
      <c r="AH16" s="284"/>
      <c r="AI16" s="284"/>
      <c r="AJ16" s="284"/>
      <c r="AK16" s="284"/>
      <c r="AL16" s="284"/>
      <c r="AM16" s="284"/>
      <c r="AN16" s="284"/>
      <c r="AO16" s="284"/>
      <c r="AP16" s="412"/>
    </row>
    <row r="17" spans="1:44" ht="29.25" customHeight="1" x14ac:dyDescent="0.25">
      <c r="C17" s="411" t="s">
        <v>30</v>
      </c>
      <c r="D17" s="218"/>
      <c r="E17" s="218"/>
      <c r="F17" s="218"/>
      <c r="G17" s="218"/>
      <c r="H17" s="218"/>
      <c r="I17" s="218"/>
      <c r="J17" s="218"/>
      <c r="K17" s="218"/>
      <c r="L17" s="284"/>
      <c r="M17" s="284"/>
      <c r="N17" s="284"/>
      <c r="O17" s="284"/>
      <c r="P17" s="284"/>
      <c r="Q17" s="284"/>
      <c r="R17" s="284"/>
      <c r="S17" s="284"/>
      <c r="T17" s="284"/>
      <c r="U17" s="284"/>
      <c r="V17" s="284"/>
      <c r="W17" s="284"/>
      <c r="X17" s="284"/>
      <c r="Y17" s="284"/>
      <c r="Z17" s="284"/>
      <c r="AA17" s="284"/>
      <c r="AB17" s="407"/>
      <c r="AC17" s="217" t="s">
        <v>31</v>
      </c>
      <c r="AD17" s="218"/>
      <c r="AE17" s="219"/>
      <c r="AF17" s="213"/>
      <c r="AG17" s="213"/>
      <c r="AH17" s="213"/>
      <c r="AI17" s="213"/>
      <c r="AJ17" s="213"/>
      <c r="AK17" s="213"/>
      <c r="AL17" s="213"/>
      <c r="AM17" s="213"/>
      <c r="AN17" s="213"/>
      <c r="AO17" s="213"/>
      <c r="AP17" s="220"/>
    </row>
    <row r="18" spans="1:44" ht="29.25" customHeight="1" x14ac:dyDescent="0.25">
      <c r="C18" s="411" t="s">
        <v>161</v>
      </c>
      <c r="D18" s="218"/>
      <c r="E18" s="218"/>
      <c r="F18" s="218"/>
      <c r="G18" s="218"/>
      <c r="H18" s="218"/>
      <c r="I18" s="218"/>
      <c r="J18" s="218"/>
      <c r="K18" s="218"/>
      <c r="L18" s="218"/>
      <c r="M18" s="218"/>
      <c r="N18" s="218"/>
      <c r="O18" s="218"/>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412"/>
    </row>
    <row r="19" spans="1:44" ht="29.25" customHeight="1" x14ac:dyDescent="0.25">
      <c r="C19" s="211" t="s">
        <v>32</v>
      </c>
      <c r="D19" s="212"/>
      <c r="E19" s="212"/>
      <c r="F19" s="212"/>
      <c r="G19" s="212"/>
      <c r="H19" s="212"/>
      <c r="I19" s="212"/>
      <c r="J19" s="213"/>
      <c r="K19" s="213"/>
      <c r="L19" s="213"/>
      <c r="M19" s="213"/>
      <c r="N19" s="213"/>
      <c r="O19" s="213"/>
      <c r="P19" s="213"/>
      <c r="Q19" s="213"/>
      <c r="R19" s="213"/>
      <c r="S19" s="213"/>
      <c r="T19" s="213"/>
      <c r="U19" s="213"/>
      <c r="V19" s="213"/>
      <c r="W19" s="213"/>
      <c r="X19" s="213"/>
      <c r="Y19" s="213"/>
      <c r="Z19" s="213"/>
      <c r="AA19" s="213"/>
      <c r="AB19" s="183"/>
      <c r="AC19" s="217" t="s">
        <v>31</v>
      </c>
      <c r="AD19" s="218"/>
      <c r="AE19" s="219"/>
      <c r="AF19" s="213"/>
      <c r="AG19" s="213"/>
      <c r="AH19" s="213"/>
      <c r="AI19" s="213"/>
      <c r="AJ19" s="213"/>
      <c r="AK19" s="213"/>
      <c r="AL19" s="213"/>
      <c r="AM19" s="213"/>
      <c r="AN19" s="213"/>
      <c r="AO19" s="213"/>
      <c r="AP19" s="220"/>
    </row>
    <row r="20" spans="1:44" ht="15" customHeight="1" x14ac:dyDescent="0.25">
      <c r="C20" s="221" t="s">
        <v>66</v>
      </c>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3"/>
    </row>
    <row r="21" spans="1:44" ht="27" customHeight="1" x14ac:dyDescent="0.25">
      <c r="C21" s="95" t="s">
        <v>33</v>
      </c>
      <c r="D21" s="224"/>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6"/>
      <c r="AC21" s="227" t="s">
        <v>9</v>
      </c>
      <c r="AD21" s="228"/>
      <c r="AE21" s="225"/>
      <c r="AF21" s="225"/>
      <c r="AG21" s="225"/>
      <c r="AH21" s="225"/>
      <c r="AI21" s="225"/>
      <c r="AJ21" s="225"/>
      <c r="AK21" s="225"/>
      <c r="AL21" s="225"/>
      <c r="AM21" s="225"/>
      <c r="AN21" s="225"/>
      <c r="AO21" s="225"/>
      <c r="AP21" s="229"/>
    </row>
    <row r="22" spans="1:44" ht="27" customHeight="1" x14ac:dyDescent="0.25">
      <c r="C22" s="91" t="s">
        <v>34</v>
      </c>
      <c r="D22" s="224"/>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6"/>
      <c r="AC22" s="227" t="s">
        <v>9</v>
      </c>
      <c r="AD22" s="228"/>
      <c r="AE22" s="225"/>
      <c r="AF22" s="225"/>
      <c r="AG22" s="225"/>
      <c r="AH22" s="225"/>
      <c r="AI22" s="225"/>
      <c r="AJ22" s="225"/>
      <c r="AK22" s="225"/>
      <c r="AL22" s="225"/>
      <c r="AM22" s="225"/>
      <c r="AN22" s="225"/>
      <c r="AO22" s="225"/>
      <c r="AP22" s="229"/>
    </row>
    <row r="23" spans="1:44" ht="27" customHeight="1" x14ac:dyDescent="0.25">
      <c r="C23" s="95" t="s">
        <v>89</v>
      </c>
      <c r="D23" s="224"/>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6"/>
      <c r="AC23" s="227" t="s">
        <v>9</v>
      </c>
      <c r="AD23" s="228"/>
      <c r="AE23" s="225"/>
      <c r="AF23" s="225"/>
      <c r="AG23" s="225"/>
      <c r="AH23" s="225"/>
      <c r="AI23" s="225"/>
      <c r="AJ23" s="225"/>
      <c r="AK23" s="225"/>
      <c r="AL23" s="225"/>
      <c r="AM23" s="225"/>
      <c r="AN23" s="225"/>
      <c r="AO23" s="225"/>
      <c r="AP23" s="229"/>
    </row>
    <row r="24" spans="1:44" ht="27" customHeight="1" x14ac:dyDescent="0.25">
      <c r="C24" s="91" t="s">
        <v>90</v>
      </c>
      <c r="D24" s="224"/>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6"/>
      <c r="AC24" s="227" t="s">
        <v>9</v>
      </c>
      <c r="AD24" s="228"/>
      <c r="AE24" s="225"/>
      <c r="AF24" s="225"/>
      <c r="AG24" s="225"/>
      <c r="AH24" s="225"/>
      <c r="AI24" s="225"/>
      <c r="AJ24" s="225"/>
      <c r="AK24" s="225"/>
      <c r="AL24" s="225"/>
      <c r="AM24" s="225"/>
      <c r="AN24" s="225"/>
      <c r="AO24" s="225"/>
      <c r="AP24" s="229"/>
    </row>
    <row r="25" spans="1:44" ht="9" customHeight="1" thickBot="1" x14ac:dyDescent="0.3">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row>
    <row r="26" spans="1:44" ht="90.75" customHeight="1" thickBot="1" x14ac:dyDescent="0.3">
      <c r="C26" s="465" t="s">
        <v>50</v>
      </c>
      <c r="D26" s="466"/>
      <c r="E26" s="466"/>
      <c r="F26" s="466"/>
      <c r="G26" s="466"/>
      <c r="H26" s="466"/>
      <c r="I26" s="466"/>
      <c r="J26" s="466"/>
      <c r="K26" s="466"/>
      <c r="L26" s="466"/>
      <c r="M26" s="466"/>
      <c r="N26" s="466"/>
      <c r="O26" s="466"/>
      <c r="P26" s="466"/>
      <c r="Q26" s="466"/>
      <c r="R26" s="466"/>
      <c r="S26" s="466"/>
      <c r="T26" s="466"/>
      <c r="U26" s="466"/>
      <c r="V26" s="466"/>
      <c r="W26" s="466"/>
      <c r="X26" s="466"/>
      <c r="Y26" s="466"/>
      <c r="Z26" s="466"/>
      <c r="AA26" s="466"/>
      <c r="AB26" s="466"/>
      <c r="AC26" s="466"/>
      <c r="AD26" s="466"/>
      <c r="AE26" s="466"/>
      <c r="AF26" s="466"/>
      <c r="AG26" s="466"/>
      <c r="AH26" s="466"/>
      <c r="AI26" s="466"/>
      <c r="AJ26" s="466"/>
      <c r="AK26" s="466"/>
      <c r="AL26" s="466"/>
      <c r="AM26" s="466"/>
      <c r="AN26" s="466"/>
      <c r="AO26" s="466"/>
      <c r="AP26" s="467"/>
    </row>
    <row r="27" spans="1:44" ht="9" customHeight="1" x14ac:dyDescent="0.25">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row>
    <row r="28" spans="1:44" ht="17.25" customHeight="1" thickBot="1" x14ac:dyDescent="0.35">
      <c r="C28" s="279" t="s">
        <v>51</v>
      </c>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row>
    <row r="29" spans="1:44" ht="24" customHeight="1" x14ac:dyDescent="0.25">
      <c r="A29" s="97"/>
      <c r="B29" s="71"/>
      <c r="C29" s="468" t="s">
        <v>36</v>
      </c>
      <c r="D29" s="469"/>
      <c r="E29" s="469"/>
      <c r="F29" s="469"/>
      <c r="G29" s="470"/>
      <c r="H29" s="470"/>
      <c r="I29" s="470"/>
      <c r="J29" s="470"/>
      <c r="K29" s="470"/>
      <c r="L29" s="470"/>
      <c r="M29" s="470"/>
      <c r="N29" s="470"/>
      <c r="O29" s="470"/>
      <c r="P29" s="470"/>
      <c r="Q29" s="470"/>
      <c r="R29" s="470"/>
      <c r="S29" s="470"/>
      <c r="T29" s="470"/>
      <c r="U29" s="470"/>
      <c r="V29" s="470"/>
      <c r="W29" s="470"/>
      <c r="X29" s="470"/>
      <c r="Y29" s="470"/>
      <c r="Z29" s="471" t="s">
        <v>54</v>
      </c>
      <c r="AA29" s="471"/>
      <c r="AB29" s="471"/>
      <c r="AC29" s="471"/>
      <c r="AD29" s="471"/>
      <c r="AE29" s="471"/>
      <c r="AF29" s="471"/>
      <c r="AG29" s="471"/>
      <c r="AH29" s="230"/>
      <c r="AI29" s="230"/>
      <c r="AJ29" s="230"/>
      <c r="AK29" s="230"/>
      <c r="AL29" s="230"/>
      <c r="AM29" s="230"/>
      <c r="AN29" s="230"/>
      <c r="AO29" s="230"/>
      <c r="AP29" s="231"/>
      <c r="AQ29" s="27"/>
      <c r="AR29" s="6"/>
    </row>
    <row r="30" spans="1:44" ht="24" customHeight="1" x14ac:dyDescent="0.25">
      <c r="A30" s="97"/>
      <c r="B30" s="71"/>
      <c r="C30" s="214" t="s">
        <v>55</v>
      </c>
      <c r="D30" s="215"/>
      <c r="E30" s="215"/>
      <c r="F30" s="215"/>
      <c r="G30" s="215"/>
      <c r="H30" s="215"/>
      <c r="I30" s="215"/>
      <c r="J30" s="215"/>
      <c r="K30" s="215"/>
      <c r="L30" s="215"/>
      <c r="M30" s="215"/>
      <c r="N30" s="215"/>
      <c r="O30" s="215"/>
      <c r="P30" s="216"/>
      <c r="Q30" s="86" t="s">
        <v>0</v>
      </c>
      <c r="R30" s="202"/>
      <c r="S30" s="202"/>
      <c r="T30" s="87"/>
      <c r="U30" s="203" t="s">
        <v>1</v>
      </c>
      <c r="V30" s="204"/>
      <c r="W30" s="202"/>
      <c r="X30" s="202"/>
      <c r="Y30" s="68"/>
      <c r="Z30" s="459" t="s">
        <v>56</v>
      </c>
      <c r="AA30" s="215"/>
      <c r="AB30" s="215"/>
      <c r="AC30" s="215"/>
      <c r="AD30" s="215"/>
      <c r="AE30" s="215"/>
      <c r="AF30" s="460" t="s">
        <v>57</v>
      </c>
      <c r="AG30" s="461"/>
      <c r="AH30" s="232"/>
      <c r="AI30" s="232"/>
      <c r="AJ30" s="232"/>
      <c r="AK30" s="232"/>
      <c r="AL30" s="232"/>
      <c r="AM30" s="232"/>
      <c r="AN30" s="232"/>
      <c r="AO30" s="232"/>
      <c r="AP30" s="233"/>
      <c r="AQ30" s="29"/>
      <c r="AR30" s="6"/>
    </row>
    <row r="31" spans="1:44" ht="24" customHeight="1" x14ac:dyDescent="0.25">
      <c r="A31" s="97"/>
      <c r="B31" s="71"/>
      <c r="C31" s="454" t="s">
        <v>58</v>
      </c>
      <c r="D31" s="455"/>
      <c r="E31" s="455"/>
      <c r="F31" s="455"/>
      <c r="G31" s="455"/>
      <c r="H31" s="455"/>
      <c r="I31" s="455"/>
      <c r="J31" s="455"/>
      <c r="K31" s="455"/>
      <c r="L31" s="455"/>
      <c r="M31" s="455"/>
      <c r="N31" s="455"/>
      <c r="O31" s="456"/>
      <c r="P31" s="457"/>
      <c r="Q31" s="457"/>
      <c r="R31" s="457"/>
      <c r="S31" s="457"/>
      <c r="T31" s="457"/>
      <c r="U31" s="457"/>
      <c r="V31" s="457"/>
      <c r="W31" s="457"/>
      <c r="X31" s="457"/>
      <c r="Y31" s="458"/>
      <c r="Z31" s="455" t="s">
        <v>59</v>
      </c>
      <c r="AA31" s="455"/>
      <c r="AB31" s="455"/>
      <c r="AC31" s="455"/>
      <c r="AD31" s="455"/>
      <c r="AE31" s="455"/>
      <c r="AF31" s="455"/>
      <c r="AG31" s="455"/>
      <c r="AH31" s="200"/>
      <c r="AI31" s="200"/>
      <c r="AJ31" s="200"/>
      <c r="AK31" s="200"/>
      <c r="AL31" s="200"/>
      <c r="AM31" s="200"/>
      <c r="AN31" s="200"/>
      <c r="AO31" s="200"/>
      <c r="AP31" s="201"/>
      <c r="AQ31" s="30"/>
      <c r="AR31" s="6"/>
    </row>
    <row r="32" spans="1:44" ht="24" customHeight="1" x14ac:dyDescent="0.25">
      <c r="A32" s="97"/>
      <c r="B32" s="71"/>
      <c r="C32" s="462" t="s">
        <v>60</v>
      </c>
      <c r="D32" s="463"/>
      <c r="E32" s="463"/>
      <c r="F32" s="463"/>
      <c r="G32" s="463"/>
      <c r="H32" s="463"/>
      <c r="I32" s="463"/>
      <c r="J32" s="463"/>
      <c r="K32" s="463"/>
      <c r="L32" s="463"/>
      <c r="M32" s="463"/>
      <c r="N32" s="464"/>
      <c r="O32" s="203" t="s">
        <v>63</v>
      </c>
      <c r="P32" s="204"/>
      <c r="Q32" s="204"/>
      <c r="R32" s="204"/>
      <c r="S32" s="204"/>
      <c r="T32" s="204"/>
      <c r="U32" s="204"/>
      <c r="V32" s="204"/>
      <c r="W32" s="204"/>
      <c r="X32" s="202"/>
      <c r="Y32" s="202"/>
      <c r="Z32" s="88"/>
      <c r="AA32" s="203" t="s">
        <v>64</v>
      </c>
      <c r="AB32" s="204"/>
      <c r="AC32" s="204"/>
      <c r="AD32" s="204"/>
      <c r="AE32" s="204"/>
      <c r="AF32" s="204"/>
      <c r="AG32" s="204"/>
      <c r="AH32" s="204"/>
      <c r="AI32" s="204"/>
      <c r="AJ32" s="204"/>
      <c r="AK32" s="204"/>
      <c r="AL32" s="204"/>
      <c r="AM32" s="204"/>
      <c r="AN32" s="202"/>
      <c r="AO32" s="202"/>
      <c r="AP32" s="69"/>
      <c r="AQ32" s="31"/>
      <c r="AR32" s="6"/>
    </row>
    <row r="33" spans="1:44" ht="24" customHeight="1" x14ac:dyDescent="0.25">
      <c r="A33" s="97"/>
      <c r="B33" s="71"/>
      <c r="C33" s="205" t="s">
        <v>61</v>
      </c>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7"/>
      <c r="AH33" s="86" t="s">
        <v>0</v>
      </c>
      <c r="AI33" s="202"/>
      <c r="AJ33" s="202"/>
      <c r="AK33" s="87"/>
      <c r="AL33" s="203" t="s">
        <v>1</v>
      </c>
      <c r="AM33" s="204"/>
      <c r="AN33" s="202"/>
      <c r="AO33" s="202"/>
      <c r="AP33" s="68"/>
      <c r="AQ33" s="28"/>
      <c r="AR33" s="6"/>
    </row>
    <row r="34" spans="1:44" ht="24" customHeight="1" thickBot="1" x14ac:dyDescent="0.3">
      <c r="A34" s="97"/>
      <c r="B34" s="71"/>
      <c r="C34" s="208" t="s">
        <v>62</v>
      </c>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10"/>
      <c r="AH34" s="86" t="s">
        <v>0</v>
      </c>
      <c r="AI34" s="202"/>
      <c r="AJ34" s="202"/>
      <c r="AK34" s="87"/>
      <c r="AL34" s="203" t="s">
        <v>1</v>
      </c>
      <c r="AM34" s="204"/>
      <c r="AN34" s="202"/>
      <c r="AO34" s="202"/>
      <c r="AP34" s="68"/>
      <c r="AQ34" s="28"/>
      <c r="AR34" s="6"/>
    </row>
    <row r="35" spans="1:44" ht="9" customHeight="1" x14ac:dyDescent="0.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row>
    <row r="36" spans="1:44" ht="27.75" customHeight="1" thickBot="1" x14ac:dyDescent="0.3">
      <c r="C36" s="472" t="s">
        <v>78</v>
      </c>
      <c r="D36" s="472"/>
      <c r="E36" s="472"/>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2"/>
      <c r="AM36" s="472"/>
      <c r="AN36" s="472"/>
      <c r="AO36" s="472"/>
      <c r="AP36" s="472"/>
      <c r="AQ36" s="32"/>
    </row>
    <row r="37" spans="1:44" ht="30" customHeight="1" x14ac:dyDescent="0.25">
      <c r="A37" s="4"/>
      <c r="B37" s="1"/>
      <c r="C37" s="320" t="s">
        <v>67</v>
      </c>
      <c r="D37" s="321"/>
      <c r="E37" s="321"/>
      <c r="F37" s="321"/>
      <c r="G37" s="321"/>
      <c r="H37" s="321"/>
      <c r="I37" s="321"/>
      <c r="J37" s="321"/>
      <c r="K37" s="321"/>
      <c r="L37" s="451" t="s">
        <v>92</v>
      </c>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8"/>
      <c r="AQ37" s="1"/>
      <c r="AR37" s="1"/>
    </row>
    <row r="38" spans="1:44" ht="30" customHeight="1" x14ac:dyDescent="0.25">
      <c r="A38" s="4"/>
      <c r="B38" s="1"/>
      <c r="C38" s="280" t="s">
        <v>5</v>
      </c>
      <c r="D38" s="281"/>
      <c r="E38" s="283" t="s">
        <v>93</v>
      </c>
      <c r="F38" s="284"/>
      <c r="G38" s="284"/>
      <c r="H38" s="284"/>
      <c r="I38" s="284"/>
      <c r="J38" s="284"/>
      <c r="K38" s="284"/>
      <c r="L38" s="284"/>
      <c r="M38" s="284"/>
      <c r="N38" s="282" t="s">
        <v>68</v>
      </c>
      <c r="O38" s="281"/>
      <c r="P38" s="281"/>
      <c r="Q38" s="281"/>
      <c r="R38" s="213" t="s">
        <v>94</v>
      </c>
      <c r="S38" s="213"/>
      <c r="T38" s="213"/>
      <c r="U38" s="213"/>
      <c r="V38" s="213"/>
      <c r="W38" s="213"/>
      <c r="X38" s="213"/>
      <c r="Y38" s="213"/>
      <c r="Z38" s="213"/>
      <c r="AA38" s="213"/>
      <c r="AB38" s="213"/>
      <c r="AC38" s="213"/>
      <c r="AD38" s="213"/>
      <c r="AE38" s="213"/>
      <c r="AF38" s="213"/>
      <c r="AG38" s="452" t="s">
        <v>65</v>
      </c>
      <c r="AH38" s="453"/>
      <c r="AI38" s="453"/>
      <c r="AJ38" s="453"/>
      <c r="AK38" s="213" t="s">
        <v>95</v>
      </c>
      <c r="AL38" s="213"/>
      <c r="AM38" s="213"/>
      <c r="AN38" s="213"/>
      <c r="AO38" s="213"/>
      <c r="AP38" s="220"/>
      <c r="AQ38" s="1"/>
      <c r="AR38" s="1"/>
    </row>
    <row r="39" spans="1:44" ht="30" customHeight="1" thickBot="1" x14ac:dyDescent="0.3">
      <c r="A39" s="4"/>
      <c r="B39" s="1"/>
      <c r="C39" s="285" t="s">
        <v>69</v>
      </c>
      <c r="D39" s="286"/>
      <c r="E39" s="286"/>
      <c r="F39" s="286"/>
      <c r="G39" s="286"/>
      <c r="H39" s="286"/>
      <c r="I39" s="286"/>
      <c r="J39" s="286"/>
      <c r="K39" s="286"/>
      <c r="L39" s="277" t="s">
        <v>96</v>
      </c>
      <c r="M39" s="277"/>
      <c r="N39" s="277"/>
      <c r="O39" s="277"/>
      <c r="P39" s="277"/>
      <c r="Q39" s="277"/>
      <c r="R39" s="277"/>
      <c r="S39" s="277"/>
      <c r="T39" s="277"/>
      <c r="U39" s="277"/>
      <c r="V39" s="277"/>
      <c r="W39" s="277"/>
      <c r="X39" s="277"/>
      <c r="Y39" s="277"/>
      <c r="Z39" s="277"/>
      <c r="AA39" s="277"/>
      <c r="AB39" s="277"/>
      <c r="AC39" s="277"/>
      <c r="AD39" s="277"/>
      <c r="AE39" s="277"/>
      <c r="AF39" s="278"/>
      <c r="AG39" s="275" t="s">
        <v>9</v>
      </c>
      <c r="AH39" s="276"/>
      <c r="AI39" s="186" t="s">
        <v>97</v>
      </c>
      <c r="AJ39" s="186"/>
      <c r="AK39" s="186"/>
      <c r="AL39" s="186"/>
      <c r="AM39" s="186"/>
      <c r="AN39" s="186"/>
      <c r="AO39" s="186"/>
      <c r="AP39" s="187"/>
      <c r="AQ39" s="1"/>
      <c r="AR39" s="1"/>
    </row>
    <row r="40" spans="1:44" ht="9" customHeight="1" x14ac:dyDescent="0.25">
      <c r="A40" s="4"/>
      <c r="B40" s="1"/>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R40" s="1"/>
    </row>
    <row r="41" spans="1:44" ht="19.5" customHeight="1" thickBot="1" x14ac:dyDescent="0.35">
      <c r="C41" s="279" t="s">
        <v>11</v>
      </c>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79"/>
      <c r="AM41" s="279"/>
      <c r="AN41" s="279"/>
      <c r="AO41" s="279"/>
      <c r="AP41" s="279"/>
    </row>
    <row r="42" spans="1:44" ht="35.25" customHeight="1" x14ac:dyDescent="0.25">
      <c r="C42" s="302" t="s">
        <v>21</v>
      </c>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3"/>
      <c r="AD42" s="303"/>
      <c r="AE42" s="303"/>
      <c r="AF42" s="303"/>
      <c r="AG42" s="303"/>
      <c r="AH42" s="303"/>
      <c r="AI42" s="303"/>
      <c r="AJ42" s="303"/>
      <c r="AK42" s="303"/>
      <c r="AL42" s="298"/>
      <c r="AM42" s="298"/>
      <c r="AN42" s="298"/>
      <c r="AO42" s="298"/>
      <c r="AP42" s="299"/>
      <c r="AQ42" s="98"/>
    </row>
    <row r="43" spans="1:44" ht="35.25" customHeight="1" x14ac:dyDescent="0.25">
      <c r="C43" s="273" t="s">
        <v>22</v>
      </c>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300"/>
      <c r="AM43" s="300"/>
      <c r="AN43" s="300"/>
      <c r="AO43" s="300"/>
      <c r="AP43" s="301"/>
      <c r="AQ43" s="33"/>
    </row>
    <row r="44" spans="1:44" ht="35.25" customHeight="1" x14ac:dyDescent="0.25">
      <c r="C44" s="273" t="s">
        <v>8</v>
      </c>
      <c r="D44" s="274"/>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300"/>
      <c r="AM44" s="300"/>
      <c r="AN44" s="300"/>
      <c r="AO44" s="300"/>
      <c r="AP44" s="301"/>
      <c r="AQ44" s="98"/>
    </row>
    <row r="45" spans="1:44" ht="13.5" customHeight="1" x14ac:dyDescent="0.25">
      <c r="C45" s="293" t="s">
        <v>76</v>
      </c>
      <c r="D45" s="294"/>
      <c r="E45" s="294"/>
      <c r="F45" s="294"/>
      <c r="G45" s="29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5"/>
      <c r="AQ45" s="98"/>
    </row>
    <row r="46" spans="1:44" ht="40.5" customHeight="1" thickBot="1" x14ac:dyDescent="0.3">
      <c r="C46" s="295" t="s">
        <v>70</v>
      </c>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7"/>
      <c r="AQ46" s="34"/>
    </row>
    <row r="47" spans="1:44" ht="9" customHeight="1" x14ac:dyDescent="0.25"/>
    <row r="48" spans="1:44" ht="15" customHeight="1" x14ac:dyDescent="0.3">
      <c r="C48" s="319" t="s">
        <v>100</v>
      </c>
      <c r="D48" s="319"/>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19"/>
      <c r="AE48" s="319"/>
      <c r="AF48" s="319"/>
      <c r="AG48" s="319"/>
      <c r="AH48" s="319"/>
      <c r="AI48" s="319"/>
      <c r="AJ48" s="319"/>
      <c r="AK48" s="319"/>
      <c r="AL48" s="319"/>
      <c r="AM48" s="319"/>
      <c r="AN48" s="319"/>
      <c r="AO48" s="319"/>
      <c r="AP48" s="319"/>
    </row>
    <row r="49" spans="1:44" ht="19.5" customHeight="1" thickBot="1" x14ac:dyDescent="0.35">
      <c r="C49" s="70" t="s">
        <v>101</v>
      </c>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130" t="s">
        <v>157</v>
      </c>
    </row>
    <row r="50" spans="1:44" ht="23.25" customHeight="1" x14ac:dyDescent="0.25">
      <c r="C50" s="320" t="s">
        <v>102</v>
      </c>
      <c r="D50" s="321"/>
      <c r="E50" s="321"/>
      <c r="F50" s="195"/>
      <c r="G50" s="195"/>
      <c r="H50" s="195"/>
      <c r="I50" s="195"/>
      <c r="J50" s="195"/>
      <c r="K50" s="195"/>
      <c r="L50" s="195"/>
      <c r="M50" s="195"/>
      <c r="N50" s="195"/>
      <c r="O50" s="195"/>
      <c r="P50" s="195"/>
      <c r="Q50" s="195"/>
      <c r="R50" s="196"/>
      <c r="S50" s="322" t="s">
        <v>103</v>
      </c>
      <c r="T50" s="321"/>
      <c r="U50" s="321"/>
      <c r="V50" s="195"/>
      <c r="W50" s="195"/>
      <c r="X50" s="195"/>
      <c r="Y50" s="195"/>
      <c r="Z50" s="195"/>
      <c r="AA50" s="195"/>
      <c r="AB50" s="195"/>
      <c r="AC50" s="196"/>
      <c r="AD50" s="322" t="s">
        <v>104</v>
      </c>
      <c r="AE50" s="321"/>
      <c r="AF50" s="195"/>
      <c r="AG50" s="195"/>
      <c r="AH50" s="195"/>
      <c r="AI50" s="195"/>
      <c r="AJ50" s="195"/>
      <c r="AK50" s="195"/>
      <c r="AL50" s="195"/>
      <c r="AM50" s="195"/>
      <c r="AN50" s="195"/>
      <c r="AO50" s="195"/>
      <c r="AP50" s="198"/>
      <c r="AQ50" s="130" t="s">
        <v>158</v>
      </c>
    </row>
    <row r="51" spans="1:44" ht="23.25" customHeight="1" x14ac:dyDescent="0.25">
      <c r="C51" s="323" t="s">
        <v>105</v>
      </c>
      <c r="D51" s="324"/>
      <c r="E51" s="324"/>
      <c r="F51" s="324"/>
      <c r="G51" s="324"/>
      <c r="H51" s="324"/>
      <c r="I51" s="325"/>
      <c r="J51" s="326"/>
      <c r="K51" s="327"/>
      <c r="L51" s="327"/>
      <c r="M51" s="327"/>
      <c r="N51" s="327"/>
      <c r="O51" s="327"/>
      <c r="P51" s="327"/>
      <c r="Q51" s="327"/>
      <c r="R51" s="327"/>
      <c r="S51" s="227" t="s">
        <v>106</v>
      </c>
      <c r="T51" s="228"/>
      <c r="U51" s="228"/>
      <c r="V51" s="228"/>
      <c r="W51" s="228"/>
      <c r="X51" s="228"/>
      <c r="Y51" s="228"/>
      <c r="Z51" s="328"/>
      <c r="AA51" s="329"/>
      <c r="AB51" s="329"/>
      <c r="AC51" s="99" t="s">
        <v>107</v>
      </c>
      <c r="AD51" s="328"/>
      <c r="AE51" s="329"/>
      <c r="AF51" s="329"/>
      <c r="AG51" s="491" t="s">
        <v>108</v>
      </c>
      <c r="AH51" s="491"/>
      <c r="AI51" s="491"/>
      <c r="AJ51" s="491"/>
      <c r="AK51" s="491"/>
      <c r="AL51" s="491"/>
      <c r="AM51" s="492"/>
      <c r="AN51" s="493"/>
      <c r="AO51" s="494"/>
      <c r="AP51" s="495"/>
      <c r="AQ51" s="130" t="s">
        <v>152</v>
      </c>
    </row>
    <row r="52" spans="1:44" ht="23.25" customHeight="1" thickBot="1" x14ac:dyDescent="0.3">
      <c r="A52" s="97"/>
      <c r="B52" s="71"/>
      <c r="C52" s="496" t="s">
        <v>109</v>
      </c>
      <c r="D52" s="497"/>
      <c r="E52" s="497"/>
      <c r="F52" s="497"/>
      <c r="G52" s="497"/>
      <c r="H52" s="497"/>
      <c r="I52" s="497"/>
      <c r="J52" s="497"/>
      <c r="K52" s="497"/>
      <c r="L52" s="498"/>
      <c r="M52" s="180"/>
      <c r="N52" s="181"/>
      <c r="O52" s="181"/>
      <c r="P52" s="181"/>
      <c r="Q52" s="181"/>
      <c r="R52" s="181"/>
      <c r="S52" s="181"/>
      <c r="T52" s="181"/>
      <c r="U52" s="181"/>
      <c r="V52" s="181"/>
      <c r="W52" s="181"/>
      <c r="X52" s="181"/>
      <c r="Y52" s="181"/>
      <c r="Z52" s="181"/>
      <c r="AA52" s="355" t="s">
        <v>110</v>
      </c>
      <c r="AB52" s="355"/>
      <c r="AC52" s="355"/>
      <c r="AD52" s="355"/>
      <c r="AE52" s="355"/>
      <c r="AF52" s="355"/>
      <c r="AG52" s="355"/>
      <c r="AH52" s="275"/>
      <c r="AI52" s="499"/>
      <c r="AJ52" s="500"/>
      <c r="AK52" s="500"/>
      <c r="AL52" s="500"/>
      <c r="AM52" s="500"/>
      <c r="AN52" s="500"/>
      <c r="AO52" s="500"/>
      <c r="AP52" s="501"/>
      <c r="AQ52" s="130" t="s">
        <v>159</v>
      </c>
    </row>
    <row r="53" spans="1:44" ht="13.5" customHeight="1" x14ac:dyDescent="0.25">
      <c r="C53" s="13"/>
      <c r="D53" s="100"/>
      <c r="E53" s="100"/>
      <c r="F53" s="100"/>
      <c r="G53" s="100"/>
      <c r="H53" s="100"/>
      <c r="I53" s="100"/>
      <c r="J53" s="100"/>
      <c r="K53" s="100"/>
      <c r="L53" s="100"/>
      <c r="M53" s="100"/>
      <c r="N53" s="101"/>
      <c r="O53" s="101"/>
      <c r="P53" s="101"/>
      <c r="Q53" s="101"/>
      <c r="R53" s="101"/>
      <c r="S53" s="101"/>
      <c r="T53" s="101"/>
      <c r="U53" s="101"/>
      <c r="V53" s="101"/>
      <c r="W53" s="101"/>
      <c r="X53" s="14"/>
      <c r="Y53" s="14"/>
      <c r="Z53" s="14"/>
      <c r="AA53" s="14"/>
      <c r="AB53" s="14"/>
      <c r="AC53" s="14"/>
      <c r="AD53" s="14"/>
      <c r="AE53" s="14"/>
      <c r="AF53" s="14"/>
      <c r="AG53" s="14"/>
      <c r="AH53" s="102"/>
      <c r="AI53" s="102"/>
      <c r="AJ53" s="102"/>
      <c r="AK53" s="102"/>
      <c r="AL53" s="102"/>
      <c r="AM53" s="102"/>
      <c r="AN53" s="102"/>
      <c r="AO53" s="102"/>
      <c r="AP53" s="102"/>
      <c r="AQ53" s="130" t="s">
        <v>160</v>
      </c>
    </row>
    <row r="54" spans="1:44" ht="18.75" customHeight="1" thickBot="1" x14ac:dyDescent="0.35">
      <c r="C54" s="318" t="s">
        <v>111</v>
      </c>
      <c r="D54" s="318"/>
      <c r="E54" s="318"/>
      <c r="F54" s="318"/>
      <c r="G54" s="318"/>
      <c r="H54" s="318"/>
      <c r="I54" s="318"/>
      <c r="J54" s="318"/>
      <c r="K54" s="318"/>
      <c r="L54" s="318"/>
      <c r="M54" s="318"/>
      <c r="N54" s="318"/>
      <c r="O54" s="318"/>
      <c r="P54" s="318"/>
      <c r="Q54" s="318"/>
      <c r="R54" s="318"/>
      <c r="S54" s="318"/>
      <c r="T54" s="318"/>
      <c r="U54" s="318"/>
      <c r="V54" s="318"/>
      <c r="W54" s="318"/>
      <c r="X54" s="318"/>
      <c r="Y54" s="318"/>
      <c r="Z54" s="318"/>
      <c r="AA54" s="318"/>
      <c r="AB54" s="318"/>
      <c r="AC54" s="318"/>
      <c r="AD54" s="318"/>
      <c r="AE54" s="318"/>
      <c r="AF54" s="318"/>
      <c r="AG54" s="318"/>
      <c r="AH54" s="318"/>
      <c r="AI54" s="318"/>
      <c r="AJ54" s="318"/>
      <c r="AK54" s="318"/>
      <c r="AL54" s="318"/>
      <c r="AM54" s="318"/>
      <c r="AN54" s="318"/>
      <c r="AO54" s="318"/>
      <c r="AP54" s="318"/>
      <c r="AR54" s="131"/>
    </row>
    <row r="55" spans="1:44" ht="18.75" customHeight="1" x14ac:dyDescent="0.25">
      <c r="C55" s="312" t="s">
        <v>23</v>
      </c>
      <c r="D55" s="313"/>
      <c r="E55" s="313"/>
      <c r="F55" s="313"/>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3"/>
      <c r="AH55" s="313"/>
      <c r="AI55" s="313"/>
      <c r="AJ55" s="313"/>
      <c r="AK55" s="313"/>
      <c r="AL55" s="313"/>
      <c r="AM55" s="313"/>
      <c r="AN55" s="313"/>
      <c r="AO55" s="313"/>
      <c r="AP55" s="314"/>
    </row>
    <row r="56" spans="1:44" ht="57.75" customHeight="1" x14ac:dyDescent="0.25">
      <c r="C56" s="315" t="s">
        <v>112</v>
      </c>
      <c r="D56" s="316"/>
      <c r="E56" s="316"/>
      <c r="F56" s="316"/>
      <c r="G56" s="316"/>
      <c r="H56" s="316"/>
      <c r="I56" s="316"/>
      <c r="J56" s="316"/>
      <c r="K56" s="316"/>
      <c r="L56" s="316"/>
      <c r="M56" s="316"/>
      <c r="N56" s="316"/>
      <c r="O56" s="316"/>
      <c r="P56" s="316"/>
      <c r="Q56" s="316"/>
      <c r="R56" s="316"/>
      <c r="S56" s="316"/>
      <c r="T56" s="316"/>
      <c r="U56" s="316"/>
      <c r="V56" s="316"/>
      <c r="W56" s="316"/>
      <c r="X56" s="316"/>
      <c r="Y56" s="316"/>
      <c r="Z56" s="316"/>
      <c r="AA56" s="316"/>
      <c r="AB56" s="316"/>
      <c r="AC56" s="316"/>
      <c r="AD56" s="316"/>
      <c r="AE56" s="316"/>
      <c r="AF56" s="316"/>
      <c r="AG56" s="316"/>
      <c r="AH56" s="316"/>
      <c r="AI56" s="316"/>
      <c r="AJ56" s="316"/>
      <c r="AK56" s="316"/>
      <c r="AL56" s="316"/>
      <c r="AM56" s="316"/>
      <c r="AN56" s="316"/>
      <c r="AO56" s="316"/>
      <c r="AP56" s="317"/>
    </row>
    <row r="57" spans="1:44" ht="57" customHeight="1" x14ac:dyDescent="0.25">
      <c r="C57" s="306" t="s">
        <v>114</v>
      </c>
      <c r="D57" s="307"/>
      <c r="E57" s="307"/>
      <c r="F57" s="307"/>
      <c r="G57" s="307"/>
      <c r="H57" s="307"/>
      <c r="I57" s="307"/>
      <c r="J57" s="307"/>
      <c r="K57" s="307"/>
      <c r="L57" s="307"/>
      <c r="M57" s="307"/>
      <c r="N57" s="307"/>
      <c r="O57" s="307"/>
      <c r="P57" s="307"/>
      <c r="Q57" s="307"/>
      <c r="R57" s="307"/>
      <c r="S57" s="307"/>
      <c r="T57" s="307"/>
      <c r="U57" s="307"/>
      <c r="V57" s="307"/>
      <c r="W57" s="307"/>
      <c r="X57" s="307"/>
      <c r="Y57" s="307"/>
      <c r="Z57" s="307"/>
      <c r="AA57" s="307"/>
      <c r="AB57" s="307"/>
      <c r="AC57" s="307"/>
      <c r="AD57" s="307"/>
      <c r="AE57" s="307"/>
      <c r="AF57" s="307"/>
      <c r="AG57" s="307"/>
      <c r="AH57" s="307"/>
      <c r="AI57" s="307"/>
      <c r="AJ57" s="307"/>
      <c r="AK57" s="307"/>
      <c r="AL57" s="307"/>
      <c r="AM57" s="307"/>
      <c r="AN57" s="307"/>
      <c r="AO57" s="307"/>
      <c r="AP57" s="308"/>
    </row>
    <row r="58" spans="1:44" ht="31.5" customHeight="1" x14ac:dyDescent="0.25">
      <c r="C58" s="306" t="s">
        <v>113</v>
      </c>
      <c r="D58" s="307"/>
      <c r="E58" s="307"/>
      <c r="F58" s="307"/>
      <c r="G58" s="307"/>
      <c r="H58" s="307"/>
      <c r="I58" s="307"/>
      <c r="J58" s="307"/>
      <c r="K58" s="307"/>
      <c r="L58" s="307"/>
      <c r="M58" s="307"/>
      <c r="N58" s="307"/>
      <c r="O58" s="307"/>
      <c r="P58" s="307"/>
      <c r="Q58" s="307"/>
      <c r="R58" s="307"/>
      <c r="S58" s="307"/>
      <c r="T58" s="307"/>
      <c r="U58" s="307"/>
      <c r="V58" s="307"/>
      <c r="W58" s="307"/>
      <c r="X58" s="307"/>
      <c r="Y58" s="307"/>
      <c r="Z58" s="307"/>
      <c r="AA58" s="307"/>
      <c r="AB58" s="307"/>
      <c r="AC58" s="307"/>
      <c r="AD58" s="307"/>
      <c r="AE58" s="307"/>
      <c r="AF58" s="307"/>
      <c r="AG58" s="307"/>
      <c r="AH58" s="307"/>
      <c r="AI58" s="307"/>
      <c r="AJ58" s="307"/>
      <c r="AK58" s="307"/>
      <c r="AL58" s="307"/>
      <c r="AM58" s="307"/>
      <c r="AN58" s="307"/>
      <c r="AO58" s="307"/>
      <c r="AP58" s="308"/>
    </row>
    <row r="59" spans="1:44" ht="42" customHeight="1" x14ac:dyDescent="0.25">
      <c r="C59" s="306" t="s">
        <v>115</v>
      </c>
      <c r="D59" s="307"/>
      <c r="E59" s="307"/>
      <c r="F59" s="307"/>
      <c r="G59" s="307"/>
      <c r="H59" s="307"/>
      <c r="I59" s="307"/>
      <c r="J59" s="307"/>
      <c r="K59" s="307"/>
      <c r="L59" s="307"/>
      <c r="M59" s="307"/>
      <c r="N59" s="307"/>
      <c r="O59" s="307"/>
      <c r="P59" s="307"/>
      <c r="Q59" s="307"/>
      <c r="R59" s="307"/>
      <c r="S59" s="307"/>
      <c r="T59" s="307"/>
      <c r="U59" s="307"/>
      <c r="V59" s="307"/>
      <c r="W59" s="307"/>
      <c r="X59" s="307"/>
      <c r="Y59" s="307"/>
      <c r="Z59" s="307"/>
      <c r="AA59" s="307"/>
      <c r="AB59" s="307"/>
      <c r="AC59" s="307"/>
      <c r="AD59" s="307"/>
      <c r="AE59" s="307"/>
      <c r="AF59" s="307"/>
      <c r="AG59" s="307"/>
      <c r="AH59" s="307"/>
      <c r="AI59" s="307"/>
      <c r="AJ59" s="307"/>
      <c r="AK59" s="307"/>
      <c r="AL59" s="307"/>
      <c r="AM59" s="307"/>
      <c r="AN59" s="307"/>
      <c r="AO59" s="307"/>
      <c r="AP59" s="308"/>
    </row>
    <row r="60" spans="1:44" ht="42" customHeight="1" x14ac:dyDescent="0.25">
      <c r="C60" s="306" t="s">
        <v>116</v>
      </c>
      <c r="D60" s="307"/>
      <c r="E60" s="307"/>
      <c r="F60" s="307"/>
      <c r="G60" s="307"/>
      <c r="H60" s="307"/>
      <c r="I60" s="307"/>
      <c r="J60" s="307"/>
      <c r="K60" s="307"/>
      <c r="L60" s="307"/>
      <c r="M60" s="307"/>
      <c r="N60" s="307"/>
      <c r="O60" s="307"/>
      <c r="P60" s="307"/>
      <c r="Q60" s="307"/>
      <c r="R60" s="307"/>
      <c r="S60" s="307"/>
      <c r="T60" s="307"/>
      <c r="U60" s="307"/>
      <c r="V60" s="307"/>
      <c r="W60" s="307"/>
      <c r="X60" s="307"/>
      <c r="Y60" s="307"/>
      <c r="Z60" s="307"/>
      <c r="AA60" s="307"/>
      <c r="AB60" s="307"/>
      <c r="AC60" s="307"/>
      <c r="AD60" s="307"/>
      <c r="AE60" s="307"/>
      <c r="AF60" s="307"/>
      <c r="AG60" s="307"/>
      <c r="AH60" s="307"/>
      <c r="AI60" s="307"/>
      <c r="AJ60" s="307"/>
      <c r="AK60" s="307"/>
      <c r="AL60" s="307"/>
      <c r="AM60" s="307"/>
      <c r="AN60" s="307"/>
      <c r="AO60" s="307"/>
      <c r="AP60" s="308"/>
    </row>
    <row r="61" spans="1:44" ht="42" customHeight="1" thickBot="1" x14ac:dyDescent="0.3">
      <c r="C61" s="309" t="s">
        <v>117</v>
      </c>
      <c r="D61" s="310"/>
      <c r="E61" s="310"/>
      <c r="F61" s="310"/>
      <c r="G61" s="310"/>
      <c r="H61" s="310"/>
      <c r="I61" s="310"/>
      <c r="J61" s="310"/>
      <c r="K61" s="310"/>
      <c r="L61" s="310"/>
      <c r="M61" s="310"/>
      <c r="N61" s="310"/>
      <c r="O61" s="310"/>
      <c r="P61" s="310"/>
      <c r="Q61" s="310"/>
      <c r="R61" s="310"/>
      <c r="S61" s="310"/>
      <c r="T61" s="310"/>
      <c r="U61" s="310"/>
      <c r="V61" s="310"/>
      <c r="W61" s="310"/>
      <c r="X61" s="310"/>
      <c r="Y61" s="310"/>
      <c r="Z61" s="310"/>
      <c r="AA61" s="310"/>
      <c r="AB61" s="310"/>
      <c r="AC61" s="310"/>
      <c r="AD61" s="310"/>
      <c r="AE61" s="310"/>
      <c r="AF61" s="310"/>
      <c r="AG61" s="310"/>
      <c r="AH61" s="310"/>
      <c r="AI61" s="310"/>
      <c r="AJ61" s="310"/>
      <c r="AK61" s="310"/>
      <c r="AL61" s="310"/>
      <c r="AM61" s="310"/>
      <c r="AN61" s="310"/>
      <c r="AO61" s="310"/>
      <c r="AP61" s="311"/>
    </row>
    <row r="62" spans="1:44" ht="9" customHeight="1" x14ac:dyDescent="0.25"/>
    <row r="63" spans="1:44" ht="16.5" customHeight="1" thickBot="1" x14ac:dyDescent="0.35">
      <c r="C63" s="45" t="s">
        <v>118</v>
      </c>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5"/>
    </row>
    <row r="64" spans="1:44" ht="15" customHeight="1" thickBot="1" x14ac:dyDescent="0.3">
      <c r="C64" s="502" t="s">
        <v>119</v>
      </c>
      <c r="D64" s="503"/>
      <c r="E64" s="503"/>
      <c r="F64" s="503"/>
      <c r="G64" s="503"/>
      <c r="H64" s="503"/>
      <c r="I64" s="503"/>
      <c r="J64" s="503"/>
      <c r="K64" s="503"/>
      <c r="L64" s="503"/>
      <c r="M64" s="503"/>
      <c r="N64" s="503"/>
      <c r="O64" s="503"/>
      <c r="P64" s="503"/>
      <c r="Q64" s="503"/>
      <c r="R64" s="503"/>
      <c r="S64" s="503"/>
      <c r="T64" s="503"/>
      <c r="U64" s="503"/>
      <c r="V64" s="503"/>
      <c r="W64" s="503"/>
      <c r="X64" s="503"/>
      <c r="Y64" s="503"/>
      <c r="Z64" s="503"/>
      <c r="AA64" s="503"/>
      <c r="AB64" s="503"/>
      <c r="AC64" s="503"/>
      <c r="AD64" s="503"/>
      <c r="AE64" s="503"/>
      <c r="AF64" s="503"/>
      <c r="AG64" s="503"/>
      <c r="AH64" s="503"/>
      <c r="AI64" s="503"/>
      <c r="AJ64" s="503"/>
      <c r="AK64" s="503"/>
      <c r="AL64" s="503"/>
      <c r="AM64" s="503"/>
      <c r="AN64" s="503"/>
      <c r="AO64" s="503"/>
      <c r="AP64" s="504"/>
    </row>
    <row r="65" spans="3:43" ht="11.25" customHeight="1" x14ac:dyDescent="0.25">
      <c r="C65" s="516" t="s">
        <v>166</v>
      </c>
      <c r="D65" s="517"/>
      <c r="E65" s="517"/>
      <c r="F65" s="517"/>
      <c r="G65" s="517"/>
      <c r="H65" s="517"/>
      <c r="I65" s="517"/>
      <c r="J65" s="517"/>
      <c r="K65" s="517"/>
      <c r="L65" s="517"/>
      <c r="M65" s="517"/>
      <c r="N65" s="517"/>
      <c r="O65" s="517"/>
      <c r="P65" s="517"/>
      <c r="Q65" s="517"/>
      <c r="R65" s="517"/>
      <c r="S65" s="517"/>
      <c r="T65" s="517"/>
      <c r="U65" s="517"/>
      <c r="V65" s="517"/>
      <c r="W65" s="517"/>
      <c r="X65" s="517"/>
      <c r="Y65" s="517"/>
      <c r="Z65" s="517"/>
      <c r="AA65" s="517"/>
      <c r="AB65" s="517"/>
      <c r="AC65" s="517"/>
      <c r="AD65" s="517"/>
      <c r="AE65" s="517"/>
      <c r="AF65" s="517"/>
      <c r="AG65" s="517"/>
      <c r="AH65" s="517"/>
      <c r="AI65" s="517"/>
      <c r="AJ65" s="517"/>
      <c r="AK65" s="517"/>
      <c r="AL65" s="517"/>
      <c r="AM65" s="517"/>
      <c r="AN65" s="517"/>
      <c r="AO65" s="517"/>
      <c r="AP65" s="518"/>
    </row>
    <row r="66" spans="3:43" ht="8.25" customHeight="1" x14ac:dyDescent="0.25">
      <c r="C66" s="519"/>
      <c r="D66" s="520"/>
      <c r="E66" s="520"/>
      <c r="F66" s="520"/>
      <c r="G66" s="520"/>
      <c r="H66" s="520"/>
      <c r="I66" s="520"/>
      <c r="J66" s="520"/>
      <c r="K66" s="520"/>
      <c r="L66" s="520"/>
      <c r="M66" s="520"/>
      <c r="N66" s="520"/>
      <c r="O66" s="520"/>
      <c r="P66" s="520"/>
      <c r="Q66" s="520"/>
      <c r="R66" s="520"/>
      <c r="S66" s="520"/>
      <c r="T66" s="520"/>
      <c r="U66" s="520"/>
      <c r="V66" s="520"/>
      <c r="W66" s="520"/>
      <c r="X66" s="520"/>
      <c r="Y66" s="520"/>
      <c r="Z66" s="520"/>
      <c r="AA66" s="520"/>
      <c r="AB66" s="520"/>
      <c r="AC66" s="520"/>
      <c r="AD66" s="520"/>
      <c r="AE66" s="520"/>
      <c r="AF66" s="520"/>
      <c r="AG66" s="520"/>
      <c r="AH66" s="520"/>
      <c r="AI66" s="520"/>
      <c r="AJ66" s="520"/>
      <c r="AK66" s="520"/>
      <c r="AL66" s="520"/>
      <c r="AM66" s="520"/>
      <c r="AN66" s="520"/>
      <c r="AO66" s="520"/>
      <c r="AP66" s="521"/>
    </row>
    <row r="67" spans="3:43" ht="11.25" customHeight="1" thickBot="1" x14ac:dyDescent="0.3">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3"/>
      <c r="AD67" s="523"/>
      <c r="AE67" s="523"/>
      <c r="AF67" s="523"/>
      <c r="AG67" s="523"/>
      <c r="AH67" s="523"/>
      <c r="AI67" s="523"/>
      <c r="AJ67" s="523"/>
      <c r="AK67" s="523"/>
      <c r="AL67" s="523"/>
      <c r="AM67" s="523"/>
      <c r="AN67" s="523"/>
      <c r="AO67" s="523"/>
      <c r="AP67" s="524"/>
    </row>
    <row r="68" spans="3:43" ht="16.5" customHeight="1" thickBot="1" x14ac:dyDescent="0.3">
      <c r="C68" s="502" t="s">
        <v>120</v>
      </c>
      <c r="D68" s="503"/>
      <c r="E68" s="503"/>
      <c r="F68" s="503"/>
      <c r="G68" s="503"/>
      <c r="H68" s="503"/>
      <c r="I68" s="503"/>
      <c r="J68" s="503"/>
      <c r="K68" s="503"/>
      <c r="L68" s="503"/>
      <c r="M68" s="503"/>
      <c r="N68" s="503"/>
      <c r="O68" s="503"/>
      <c r="P68" s="503"/>
      <c r="Q68" s="503"/>
      <c r="R68" s="503"/>
      <c r="S68" s="503"/>
      <c r="T68" s="503"/>
      <c r="U68" s="503"/>
      <c r="V68" s="503"/>
      <c r="W68" s="503"/>
      <c r="X68" s="503"/>
      <c r="Y68" s="503"/>
      <c r="Z68" s="503"/>
      <c r="AA68" s="503"/>
      <c r="AB68" s="503"/>
      <c r="AC68" s="503"/>
      <c r="AD68" s="503"/>
      <c r="AE68" s="503"/>
      <c r="AF68" s="503"/>
      <c r="AG68" s="503"/>
      <c r="AH68" s="503"/>
      <c r="AI68" s="503"/>
      <c r="AJ68" s="503"/>
      <c r="AK68" s="503"/>
      <c r="AL68" s="503"/>
      <c r="AM68" s="503"/>
      <c r="AN68" s="503"/>
      <c r="AO68" s="503"/>
      <c r="AP68" s="504"/>
    </row>
    <row r="69" spans="3:43" ht="30" customHeight="1" thickBot="1" x14ac:dyDescent="0.3">
      <c r="C69" s="525" t="s">
        <v>165</v>
      </c>
      <c r="D69" s="526"/>
      <c r="E69" s="526"/>
      <c r="F69" s="526"/>
      <c r="G69" s="526"/>
      <c r="H69" s="526"/>
      <c r="I69" s="526"/>
      <c r="J69" s="526"/>
      <c r="K69" s="526"/>
      <c r="L69" s="526"/>
      <c r="M69" s="526"/>
      <c r="N69" s="526"/>
      <c r="O69" s="526"/>
      <c r="P69" s="526"/>
      <c r="Q69" s="526"/>
      <c r="R69" s="526"/>
      <c r="S69" s="526"/>
      <c r="T69" s="526"/>
      <c r="U69" s="526"/>
      <c r="V69" s="526"/>
      <c r="W69" s="526"/>
      <c r="X69" s="526"/>
      <c r="Y69" s="526"/>
      <c r="Z69" s="526"/>
      <c r="AA69" s="526"/>
      <c r="AB69" s="526"/>
      <c r="AC69" s="526"/>
      <c r="AD69" s="526"/>
      <c r="AE69" s="526"/>
      <c r="AF69" s="526"/>
      <c r="AG69" s="526"/>
      <c r="AH69" s="526"/>
      <c r="AI69" s="526"/>
      <c r="AJ69" s="526"/>
      <c r="AK69" s="526"/>
      <c r="AL69" s="526"/>
      <c r="AM69" s="526"/>
      <c r="AN69" s="526"/>
      <c r="AO69" s="526"/>
      <c r="AP69" s="527"/>
    </row>
    <row r="70" spans="3:43" ht="17.25" customHeight="1" x14ac:dyDescent="0.25">
      <c r="C70" s="528" t="s">
        <v>121</v>
      </c>
      <c r="D70" s="529"/>
      <c r="E70" s="529"/>
      <c r="F70" s="529"/>
      <c r="G70" s="529"/>
      <c r="H70" s="529"/>
      <c r="I70" s="529"/>
      <c r="J70" s="529"/>
      <c r="K70" s="529"/>
      <c r="L70" s="529"/>
      <c r="M70" s="529"/>
      <c r="N70" s="529"/>
      <c r="O70" s="529"/>
      <c r="P70" s="529"/>
      <c r="Q70" s="529"/>
      <c r="R70" s="529"/>
      <c r="S70" s="529"/>
      <c r="T70" s="529"/>
      <c r="U70" s="529"/>
      <c r="V70" s="529"/>
      <c r="W70" s="529"/>
      <c r="X70" s="529"/>
      <c r="Y70" s="529"/>
      <c r="Z70" s="529"/>
      <c r="AA70" s="529"/>
      <c r="AB70" s="529"/>
      <c r="AC70" s="529"/>
      <c r="AD70" s="529"/>
      <c r="AE70" s="529"/>
      <c r="AF70" s="529"/>
      <c r="AG70" s="529"/>
      <c r="AH70" s="529"/>
      <c r="AI70" s="529"/>
      <c r="AJ70" s="529"/>
      <c r="AK70" s="529"/>
      <c r="AL70" s="529"/>
      <c r="AM70" s="529"/>
      <c r="AN70" s="529"/>
      <c r="AO70" s="529"/>
      <c r="AP70" s="530"/>
    </row>
    <row r="71" spans="3:43" ht="22.5" customHeight="1" x14ac:dyDescent="0.25">
      <c r="C71" s="94">
        <v>1</v>
      </c>
      <c r="D71" s="203" t="s">
        <v>109</v>
      </c>
      <c r="E71" s="204"/>
      <c r="F71" s="204"/>
      <c r="G71" s="204"/>
      <c r="H71" s="204"/>
      <c r="I71" s="204"/>
      <c r="J71" s="204"/>
      <c r="K71" s="204"/>
      <c r="L71" s="204"/>
      <c r="M71" s="204"/>
      <c r="N71" s="284"/>
      <c r="O71" s="284"/>
      <c r="P71" s="284"/>
      <c r="Q71" s="284"/>
      <c r="R71" s="284"/>
      <c r="S71" s="284"/>
      <c r="T71" s="284"/>
      <c r="U71" s="284"/>
      <c r="V71" s="284"/>
      <c r="W71" s="407"/>
      <c r="X71" s="531" t="s">
        <v>110</v>
      </c>
      <c r="Y71" s="532"/>
      <c r="Z71" s="532"/>
      <c r="AA71" s="532"/>
      <c r="AB71" s="532"/>
      <c r="AC71" s="532"/>
      <c r="AD71" s="532"/>
      <c r="AE71" s="532"/>
      <c r="AF71" s="532"/>
      <c r="AG71" s="533"/>
      <c r="AH71" s="534"/>
      <c r="AI71" s="535"/>
      <c r="AJ71" s="535"/>
      <c r="AK71" s="535"/>
      <c r="AL71" s="535"/>
      <c r="AM71" s="535"/>
      <c r="AN71" s="535"/>
      <c r="AO71" s="535"/>
      <c r="AP71" s="536"/>
    </row>
    <row r="72" spans="3:43" ht="22.5" customHeight="1" thickBot="1" x14ac:dyDescent="0.3">
      <c r="C72" s="73">
        <v>2</v>
      </c>
      <c r="D72" s="537" t="s">
        <v>109</v>
      </c>
      <c r="E72" s="538"/>
      <c r="F72" s="538"/>
      <c r="G72" s="538"/>
      <c r="H72" s="538"/>
      <c r="I72" s="538"/>
      <c r="J72" s="538"/>
      <c r="K72" s="538"/>
      <c r="L72" s="538"/>
      <c r="M72" s="538"/>
      <c r="N72" s="186" t="s">
        <v>153</v>
      </c>
      <c r="O72" s="186"/>
      <c r="P72" s="186"/>
      <c r="Q72" s="186"/>
      <c r="R72" s="186"/>
      <c r="S72" s="186"/>
      <c r="T72" s="186"/>
      <c r="U72" s="186"/>
      <c r="V72" s="186"/>
      <c r="W72" s="180"/>
      <c r="X72" s="539" t="s">
        <v>110</v>
      </c>
      <c r="Y72" s="540"/>
      <c r="Z72" s="540"/>
      <c r="AA72" s="540"/>
      <c r="AB72" s="540"/>
      <c r="AC72" s="540"/>
      <c r="AD72" s="540"/>
      <c r="AE72" s="540"/>
      <c r="AF72" s="540"/>
      <c r="AG72" s="541"/>
      <c r="AH72" s="542" t="s">
        <v>154</v>
      </c>
      <c r="AI72" s="543"/>
      <c r="AJ72" s="543"/>
      <c r="AK72" s="543"/>
      <c r="AL72" s="543"/>
      <c r="AM72" s="543"/>
      <c r="AN72" s="543"/>
      <c r="AO72" s="543"/>
      <c r="AP72" s="544"/>
    </row>
    <row r="73" spans="3:43" ht="9" customHeight="1" thickBot="1" x14ac:dyDescent="0.3">
      <c r="C73" s="103"/>
      <c r="D73" s="74"/>
      <c r="E73" s="74"/>
      <c r="F73" s="74"/>
      <c r="G73" s="74"/>
      <c r="H73" s="74"/>
      <c r="I73" s="74"/>
      <c r="J73" s="74"/>
      <c r="K73" s="74"/>
      <c r="L73" s="74"/>
      <c r="M73" s="74"/>
      <c r="N73" s="74"/>
      <c r="O73" s="74"/>
      <c r="P73" s="74"/>
      <c r="Q73" s="74"/>
      <c r="R73" s="75"/>
      <c r="S73" s="75"/>
      <c r="T73" s="75"/>
      <c r="U73" s="75"/>
      <c r="V73" s="75"/>
      <c r="W73" s="75"/>
      <c r="X73" s="76"/>
      <c r="Y73" s="76"/>
      <c r="Z73" s="76"/>
      <c r="AA73" s="76"/>
      <c r="AB73" s="76"/>
      <c r="AC73" s="76"/>
      <c r="AD73" s="76"/>
      <c r="AE73" s="76"/>
      <c r="AF73" s="76"/>
      <c r="AG73" s="76"/>
      <c r="AH73" s="77"/>
      <c r="AI73" s="77"/>
      <c r="AJ73" s="77"/>
      <c r="AK73" s="77"/>
      <c r="AL73" s="77"/>
      <c r="AM73" s="77"/>
      <c r="AN73" s="77"/>
      <c r="AO73" s="77"/>
      <c r="AP73" s="77"/>
    </row>
    <row r="74" spans="3:43" ht="17.25" customHeight="1" thickBot="1" x14ac:dyDescent="0.3">
      <c r="C74" s="505" t="s">
        <v>164</v>
      </c>
      <c r="D74" s="506"/>
      <c r="E74" s="506"/>
      <c r="F74" s="506"/>
      <c r="G74" s="506"/>
      <c r="H74" s="506"/>
      <c r="I74" s="506"/>
      <c r="J74" s="506"/>
      <c r="K74" s="506"/>
      <c r="L74" s="506"/>
      <c r="M74" s="506"/>
      <c r="N74" s="506"/>
      <c r="O74" s="506"/>
      <c r="P74" s="506"/>
      <c r="Q74" s="506"/>
      <c r="R74" s="506"/>
      <c r="S74" s="506"/>
      <c r="T74" s="506"/>
      <c r="U74" s="506"/>
      <c r="V74" s="506"/>
      <c r="W74" s="506"/>
      <c r="X74" s="506"/>
      <c r="Y74" s="506"/>
      <c r="Z74" s="506"/>
      <c r="AA74" s="506"/>
      <c r="AB74" s="506"/>
      <c r="AC74" s="506"/>
      <c r="AD74" s="506"/>
      <c r="AE74" s="506"/>
      <c r="AF74" s="506"/>
      <c r="AG74" s="506"/>
      <c r="AH74" s="506"/>
      <c r="AI74" s="506"/>
      <c r="AJ74" s="506"/>
      <c r="AK74" s="506"/>
      <c r="AL74" s="506"/>
      <c r="AM74" s="506"/>
      <c r="AN74" s="506"/>
      <c r="AO74" s="506"/>
      <c r="AP74" s="507"/>
      <c r="AQ74" s="26"/>
    </row>
    <row r="75" spans="3:43" ht="9" customHeight="1" x14ac:dyDescent="0.25"/>
    <row r="76" spans="3:43" ht="18.75" customHeight="1" thickBot="1" x14ac:dyDescent="0.35">
      <c r="C76" s="45" t="s">
        <v>122</v>
      </c>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row>
    <row r="77" spans="3:43" ht="13" x14ac:dyDescent="0.3">
      <c r="C77" s="104"/>
      <c r="D77" s="105"/>
      <c r="E77" s="106"/>
      <c r="F77" s="106"/>
      <c r="G77" s="106"/>
      <c r="H77" s="106"/>
      <c r="I77" s="106"/>
      <c r="J77" s="106"/>
      <c r="K77" s="106"/>
      <c r="L77" s="106"/>
      <c r="M77" s="106"/>
      <c r="N77" s="106"/>
      <c r="O77" s="106"/>
      <c r="P77" s="106"/>
      <c r="Q77" s="106"/>
      <c r="R77" s="106"/>
      <c r="S77" s="106"/>
      <c r="T77" s="106"/>
      <c r="U77" s="106"/>
      <c r="V77" s="106"/>
      <c r="W77" s="508" t="s">
        <v>0</v>
      </c>
      <c r="X77" s="509"/>
      <c r="Y77" s="508" t="s">
        <v>1</v>
      </c>
      <c r="Z77" s="510"/>
      <c r="AA77" s="508" t="s">
        <v>4</v>
      </c>
      <c r="AB77" s="509"/>
      <c r="AC77" s="509"/>
      <c r="AD77" s="509"/>
      <c r="AE77" s="509"/>
      <c r="AF77" s="509"/>
      <c r="AG77" s="509"/>
      <c r="AH77" s="509"/>
      <c r="AI77" s="509"/>
      <c r="AJ77" s="509"/>
      <c r="AK77" s="509"/>
      <c r="AL77" s="509"/>
      <c r="AM77" s="509"/>
      <c r="AN77" s="509"/>
      <c r="AO77" s="509"/>
      <c r="AP77" s="511"/>
    </row>
    <row r="78" spans="3:43" ht="15" customHeight="1" x14ac:dyDescent="0.25">
      <c r="C78" s="512" t="s">
        <v>123</v>
      </c>
      <c r="D78" s="513"/>
      <c r="E78" s="513"/>
      <c r="F78" s="513"/>
      <c r="G78" s="513"/>
      <c r="H78" s="513"/>
      <c r="I78" s="513"/>
      <c r="J78" s="513"/>
      <c r="K78" s="513"/>
      <c r="L78" s="513"/>
      <c r="M78" s="513"/>
      <c r="N78" s="513"/>
      <c r="O78" s="513"/>
      <c r="P78" s="513"/>
      <c r="Q78" s="513"/>
      <c r="R78" s="513"/>
      <c r="S78" s="513"/>
      <c r="T78" s="513"/>
      <c r="U78" s="513"/>
      <c r="V78" s="513"/>
      <c r="W78" s="514"/>
      <c r="X78" s="514"/>
      <c r="Y78" s="514"/>
      <c r="Z78" s="514"/>
      <c r="AA78" s="515"/>
      <c r="AB78" s="213"/>
      <c r="AC78" s="213"/>
      <c r="AD78" s="213"/>
      <c r="AE78" s="213"/>
      <c r="AF78" s="213"/>
      <c r="AG78" s="213"/>
      <c r="AH78" s="213"/>
      <c r="AI78" s="213"/>
      <c r="AJ78" s="213"/>
      <c r="AK78" s="213"/>
      <c r="AL78" s="213"/>
      <c r="AM78" s="213"/>
      <c r="AN78" s="213"/>
      <c r="AO78" s="213"/>
      <c r="AP78" s="220"/>
    </row>
    <row r="79" spans="3:43" ht="15" customHeight="1" x14ac:dyDescent="0.25">
      <c r="C79" s="512" t="s">
        <v>124</v>
      </c>
      <c r="D79" s="513"/>
      <c r="E79" s="513"/>
      <c r="F79" s="513"/>
      <c r="G79" s="513"/>
      <c r="H79" s="513"/>
      <c r="I79" s="513"/>
      <c r="J79" s="513"/>
      <c r="K79" s="513"/>
      <c r="L79" s="513"/>
      <c r="M79" s="513"/>
      <c r="N79" s="513"/>
      <c r="O79" s="513"/>
      <c r="P79" s="513"/>
      <c r="Q79" s="513"/>
      <c r="R79" s="513"/>
      <c r="S79" s="513"/>
      <c r="T79" s="513"/>
      <c r="U79" s="513"/>
      <c r="V79" s="513"/>
      <c r="W79" s="514"/>
      <c r="X79" s="514"/>
      <c r="Y79" s="514"/>
      <c r="Z79" s="514"/>
      <c r="AA79" s="515"/>
      <c r="AB79" s="213"/>
      <c r="AC79" s="213"/>
      <c r="AD79" s="213"/>
      <c r="AE79" s="213"/>
      <c r="AF79" s="213"/>
      <c r="AG79" s="213"/>
      <c r="AH79" s="213"/>
      <c r="AI79" s="213"/>
      <c r="AJ79" s="213"/>
      <c r="AK79" s="213"/>
      <c r="AL79" s="213"/>
      <c r="AM79" s="213"/>
      <c r="AN79" s="213"/>
      <c r="AO79" s="213"/>
      <c r="AP79" s="220"/>
    </row>
    <row r="80" spans="3:43" ht="15" customHeight="1" thickBot="1" x14ac:dyDescent="0.3">
      <c r="C80" s="545" t="s">
        <v>125</v>
      </c>
      <c r="D80" s="546"/>
      <c r="E80" s="546"/>
      <c r="F80" s="546"/>
      <c r="G80" s="546"/>
      <c r="H80" s="546"/>
      <c r="I80" s="546"/>
      <c r="J80" s="546"/>
      <c r="K80" s="546"/>
      <c r="L80" s="546"/>
      <c r="M80" s="546"/>
      <c r="N80" s="546"/>
      <c r="O80" s="546"/>
      <c r="P80" s="546"/>
      <c r="Q80" s="546"/>
      <c r="R80" s="546"/>
      <c r="S80" s="546"/>
      <c r="T80" s="546"/>
      <c r="U80" s="546"/>
      <c r="V80" s="546"/>
      <c r="W80" s="547"/>
      <c r="X80" s="547"/>
      <c r="Y80" s="547"/>
      <c r="Z80" s="547"/>
      <c r="AA80" s="548"/>
      <c r="AB80" s="186"/>
      <c r="AC80" s="186"/>
      <c r="AD80" s="186"/>
      <c r="AE80" s="186"/>
      <c r="AF80" s="186"/>
      <c r="AG80" s="186"/>
      <c r="AH80" s="186"/>
      <c r="AI80" s="186"/>
      <c r="AJ80" s="186"/>
      <c r="AK80" s="186"/>
      <c r="AL80" s="186"/>
      <c r="AM80" s="186"/>
      <c r="AN80" s="186"/>
      <c r="AO80" s="186"/>
      <c r="AP80" s="187"/>
    </row>
    <row r="81" spans="3:42" ht="9" customHeight="1" x14ac:dyDescent="0.25">
      <c r="C81" s="103"/>
      <c r="D81" s="103"/>
      <c r="E81" s="103"/>
      <c r="F81" s="103"/>
      <c r="G81" s="103"/>
      <c r="H81" s="103"/>
      <c r="I81" s="103"/>
      <c r="J81" s="103"/>
      <c r="K81" s="103"/>
      <c r="L81" s="103"/>
      <c r="M81" s="103"/>
      <c r="N81" s="103"/>
      <c r="O81" s="103"/>
      <c r="P81" s="79"/>
      <c r="Q81" s="79"/>
      <c r="R81" s="79"/>
      <c r="S81" s="79"/>
      <c r="T81" s="79"/>
      <c r="U81" s="79"/>
      <c r="V81" s="79"/>
      <c r="W81" s="107"/>
      <c r="X81" s="107"/>
      <c r="Y81" s="107"/>
      <c r="Z81" s="107"/>
      <c r="AA81" s="107"/>
      <c r="AB81" s="107"/>
      <c r="AC81" s="107"/>
      <c r="AD81" s="107"/>
      <c r="AE81" s="107"/>
      <c r="AF81" s="107"/>
      <c r="AG81" s="107"/>
      <c r="AH81" s="107"/>
      <c r="AI81" s="107"/>
      <c r="AJ81" s="79"/>
      <c r="AK81" s="79"/>
      <c r="AL81" s="79"/>
      <c r="AM81" s="79"/>
      <c r="AN81" s="79"/>
      <c r="AO81" s="79"/>
      <c r="AP81" s="79"/>
    </row>
    <row r="82" spans="3:42" ht="21.75" customHeight="1" thickBot="1" x14ac:dyDescent="0.35">
      <c r="C82" s="83" t="s">
        <v>142</v>
      </c>
      <c r="D82" s="5"/>
      <c r="F82" s="5"/>
      <c r="G82" s="5"/>
      <c r="H82" s="5"/>
      <c r="I82" s="5"/>
      <c r="J82" s="80"/>
      <c r="K82" s="5"/>
      <c r="L82" s="5"/>
      <c r="M82" s="5"/>
      <c r="N82" s="5"/>
      <c r="O82" s="5"/>
      <c r="U82" s="5"/>
      <c r="V82" s="5"/>
      <c r="W82" s="5"/>
      <c r="X82" s="5"/>
      <c r="Y82" s="5"/>
      <c r="Z82" s="5"/>
      <c r="AA82" s="5"/>
      <c r="AB82" s="5"/>
      <c r="AC82" s="5"/>
      <c r="AD82" s="5"/>
      <c r="AE82" s="5"/>
      <c r="AF82" s="5"/>
      <c r="AG82" s="5"/>
      <c r="AH82" s="5"/>
      <c r="AI82" s="5"/>
      <c r="AJ82" s="5"/>
      <c r="AK82" s="5"/>
      <c r="AL82" s="79"/>
      <c r="AM82" s="79"/>
      <c r="AN82" s="79"/>
      <c r="AO82" s="79"/>
      <c r="AP82" s="79"/>
    </row>
    <row r="83" spans="3:42" ht="15.75" customHeight="1" x14ac:dyDescent="0.25">
      <c r="H83" s="320" t="s">
        <v>2</v>
      </c>
      <c r="I83" s="549"/>
      <c r="J83" s="322" t="s">
        <v>126</v>
      </c>
      <c r="K83" s="321"/>
      <c r="L83" s="321"/>
      <c r="M83" s="321"/>
      <c r="N83" s="321"/>
      <c r="O83" s="321"/>
      <c r="P83" s="321"/>
      <c r="Q83" s="321"/>
      <c r="R83" s="321"/>
      <c r="S83" s="321"/>
      <c r="T83" s="321"/>
      <c r="U83" s="321"/>
      <c r="V83" s="321"/>
      <c r="W83" s="321"/>
      <c r="X83" s="321"/>
      <c r="Y83" s="321"/>
      <c r="Z83" s="321"/>
      <c r="AA83" s="321"/>
      <c r="AB83" s="321"/>
      <c r="AC83" s="321"/>
      <c r="AD83" s="321"/>
      <c r="AE83" s="321"/>
      <c r="AF83" s="321"/>
      <c r="AG83" s="321"/>
      <c r="AH83" s="321"/>
      <c r="AI83" s="321"/>
      <c r="AJ83" s="321"/>
      <c r="AK83" s="550"/>
      <c r="AL83" s="81"/>
      <c r="AM83" s="81"/>
      <c r="AN83" s="81"/>
      <c r="AO83" s="81"/>
      <c r="AP83" s="81"/>
    </row>
    <row r="84" spans="3:42" ht="9.75" customHeight="1" x14ac:dyDescent="0.25">
      <c r="H84" s="563">
        <v>1</v>
      </c>
      <c r="I84" s="560"/>
      <c r="J84" s="551"/>
      <c r="K84" s="552"/>
      <c r="L84" s="552"/>
      <c r="M84" s="557"/>
      <c r="N84" s="559">
        <v>6</v>
      </c>
      <c r="O84" s="560"/>
      <c r="P84" s="551"/>
      <c r="Q84" s="552"/>
      <c r="R84" s="552"/>
      <c r="S84" s="557"/>
      <c r="T84" s="559">
        <v>11</v>
      </c>
      <c r="U84" s="560"/>
      <c r="V84" s="551"/>
      <c r="W84" s="552"/>
      <c r="X84" s="552"/>
      <c r="Y84" s="557"/>
      <c r="Z84" s="559">
        <v>16</v>
      </c>
      <c r="AA84" s="560"/>
      <c r="AB84" s="551"/>
      <c r="AC84" s="552"/>
      <c r="AD84" s="552"/>
      <c r="AE84" s="557"/>
      <c r="AF84" s="559">
        <v>21</v>
      </c>
      <c r="AG84" s="560"/>
      <c r="AH84" s="551"/>
      <c r="AI84" s="552"/>
      <c r="AJ84" s="552"/>
      <c r="AK84" s="553"/>
      <c r="AL84" s="108"/>
      <c r="AM84" s="79"/>
      <c r="AN84" s="79"/>
      <c r="AO84" s="79"/>
      <c r="AP84" s="79"/>
    </row>
    <row r="85" spans="3:42" ht="9.75" customHeight="1" x14ac:dyDescent="0.25">
      <c r="H85" s="564"/>
      <c r="I85" s="562"/>
      <c r="J85" s="554"/>
      <c r="K85" s="555"/>
      <c r="L85" s="555"/>
      <c r="M85" s="558"/>
      <c r="N85" s="561"/>
      <c r="O85" s="562"/>
      <c r="P85" s="554"/>
      <c r="Q85" s="555"/>
      <c r="R85" s="555"/>
      <c r="S85" s="558"/>
      <c r="T85" s="561"/>
      <c r="U85" s="562"/>
      <c r="V85" s="554"/>
      <c r="W85" s="555"/>
      <c r="X85" s="555"/>
      <c r="Y85" s="558"/>
      <c r="Z85" s="561"/>
      <c r="AA85" s="562"/>
      <c r="AB85" s="554"/>
      <c r="AC85" s="555"/>
      <c r="AD85" s="555"/>
      <c r="AE85" s="558"/>
      <c r="AF85" s="561"/>
      <c r="AG85" s="562"/>
      <c r="AH85" s="554"/>
      <c r="AI85" s="555"/>
      <c r="AJ85" s="555"/>
      <c r="AK85" s="556"/>
      <c r="AL85" s="108"/>
      <c r="AM85" s="79"/>
      <c r="AN85" s="79"/>
      <c r="AO85" s="79"/>
      <c r="AP85" s="79"/>
    </row>
    <row r="86" spans="3:42" ht="9.75" customHeight="1" x14ac:dyDescent="0.25">
      <c r="H86" s="563">
        <v>2</v>
      </c>
      <c r="I86" s="560"/>
      <c r="J86" s="551"/>
      <c r="K86" s="552"/>
      <c r="L86" s="552"/>
      <c r="M86" s="557"/>
      <c r="N86" s="559">
        <v>7</v>
      </c>
      <c r="O86" s="560"/>
      <c r="P86" s="551"/>
      <c r="Q86" s="552"/>
      <c r="R86" s="552"/>
      <c r="S86" s="557"/>
      <c r="T86" s="559">
        <v>12</v>
      </c>
      <c r="U86" s="560"/>
      <c r="V86" s="551"/>
      <c r="W86" s="552"/>
      <c r="X86" s="552"/>
      <c r="Y86" s="557"/>
      <c r="Z86" s="559">
        <v>17</v>
      </c>
      <c r="AA86" s="560"/>
      <c r="AB86" s="551"/>
      <c r="AC86" s="552"/>
      <c r="AD86" s="552"/>
      <c r="AE86" s="557"/>
      <c r="AF86" s="559">
        <v>22</v>
      </c>
      <c r="AG86" s="560"/>
      <c r="AH86" s="551"/>
      <c r="AI86" s="552"/>
      <c r="AJ86" s="552"/>
      <c r="AK86" s="553"/>
      <c r="AL86" s="79"/>
      <c r="AM86" s="79"/>
      <c r="AN86" s="79"/>
      <c r="AO86" s="79"/>
      <c r="AP86" s="79"/>
    </row>
    <row r="87" spans="3:42" ht="9.75" customHeight="1" x14ac:dyDescent="0.25">
      <c r="H87" s="564"/>
      <c r="I87" s="562"/>
      <c r="J87" s="554"/>
      <c r="K87" s="555"/>
      <c r="L87" s="555"/>
      <c r="M87" s="558"/>
      <c r="N87" s="561"/>
      <c r="O87" s="562"/>
      <c r="P87" s="554"/>
      <c r="Q87" s="555"/>
      <c r="R87" s="555"/>
      <c r="S87" s="558"/>
      <c r="T87" s="561"/>
      <c r="U87" s="562"/>
      <c r="V87" s="554"/>
      <c r="W87" s="555"/>
      <c r="X87" s="555"/>
      <c r="Y87" s="558"/>
      <c r="Z87" s="561"/>
      <c r="AA87" s="562"/>
      <c r="AB87" s="554"/>
      <c r="AC87" s="555"/>
      <c r="AD87" s="555"/>
      <c r="AE87" s="558"/>
      <c r="AF87" s="561"/>
      <c r="AG87" s="562"/>
      <c r="AH87" s="554"/>
      <c r="AI87" s="555"/>
      <c r="AJ87" s="555"/>
      <c r="AK87" s="556"/>
      <c r="AL87" s="79"/>
      <c r="AM87" s="79"/>
      <c r="AN87" s="79"/>
      <c r="AO87" s="79"/>
      <c r="AP87" s="79"/>
    </row>
    <row r="88" spans="3:42" ht="9.75" customHeight="1" x14ac:dyDescent="0.25">
      <c r="H88" s="563">
        <v>3</v>
      </c>
      <c r="I88" s="560"/>
      <c r="J88" s="551"/>
      <c r="K88" s="552"/>
      <c r="L88" s="552"/>
      <c r="M88" s="557"/>
      <c r="N88" s="559">
        <v>8</v>
      </c>
      <c r="O88" s="560"/>
      <c r="P88" s="551"/>
      <c r="Q88" s="552"/>
      <c r="R88" s="552"/>
      <c r="S88" s="557"/>
      <c r="T88" s="559">
        <v>13</v>
      </c>
      <c r="U88" s="560"/>
      <c r="V88" s="551"/>
      <c r="W88" s="552"/>
      <c r="X88" s="552"/>
      <c r="Y88" s="557"/>
      <c r="Z88" s="559">
        <v>18</v>
      </c>
      <c r="AA88" s="560"/>
      <c r="AB88" s="551"/>
      <c r="AC88" s="552"/>
      <c r="AD88" s="552"/>
      <c r="AE88" s="557"/>
      <c r="AF88" s="559">
        <v>23</v>
      </c>
      <c r="AG88" s="560"/>
      <c r="AH88" s="551"/>
      <c r="AI88" s="552"/>
      <c r="AJ88" s="552"/>
      <c r="AK88" s="553"/>
      <c r="AL88" s="79"/>
      <c r="AM88" s="79"/>
      <c r="AN88" s="79"/>
      <c r="AO88" s="79"/>
      <c r="AP88" s="79"/>
    </row>
    <row r="89" spans="3:42" ht="9.75" customHeight="1" x14ac:dyDescent="0.25">
      <c r="H89" s="564"/>
      <c r="I89" s="562"/>
      <c r="J89" s="554"/>
      <c r="K89" s="555"/>
      <c r="L89" s="555"/>
      <c r="M89" s="558"/>
      <c r="N89" s="561"/>
      <c r="O89" s="562"/>
      <c r="P89" s="554"/>
      <c r="Q89" s="555"/>
      <c r="R89" s="555"/>
      <c r="S89" s="558"/>
      <c r="T89" s="561"/>
      <c r="U89" s="562"/>
      <c r="V89" s="554"/>
      <c r="W89" s="555"/>
      <c r="X89" s="555"/>
      <c r="Y89" s="558"/>
      <c r="Z89" s="561"/>
      <c r="AA89" s="562"/>
      <c r="AB89" s="554"/>
      <c r="AC89" s="555"/>
      <c r="AD89" s="555"/>
      <c r="AE89" s="558"/>
      <c r="AF89" s="561"/>
      <c r="AG89" s="562"/>
      <c r="AH89" s="554"/>
      <c r="AI89" s="555"/>
      <c r="AJ89" s="555"/>
      <c r="AK89" s="556"/>
      <c r="AL89" s="79"/>
      <c r="AM89" s="79"/>
      <c r="AN89" s="79"/>
      <c r="AO89" s="79"/>
      <c r="AP89" s="79"/>
    </row>
    <row r="90" spans="3:42" ht="9.75" customHeight="1" x14ac:dyDescent="0.25">
      <c r="H90" s="563">
        <v>4</v>
      </c>
      <c r="I90" s="560"/>
      <c r="J90" s="551"/>
      <c r="K90" s="552"/>
      <c r="L90" s="552"/>
      <c r="M90" s="557"/>
      <c r="N90" s="559">
        <v>9</v>
      </c>
      <c r="O90" s="560"/>
      <c r="P90" s="551"/>
      <c r="Q90" s="552"/>
      <c r="R90" s="552"/>
      <c r="S90" s="557"/>
      <c r="T90" s="559">
        <v>14</v>
      </c>
      <c r="U90" s="560"/>
      <c r="V90" s="551"/>
      <c r="W90" s="552"/>
      <c r="X90" s="552"/>
      <c r="Y90" s="557"/>
      <c r="Z90" s="559">
        <v>19</v>
      </c>
      <c r="AA90" s="560"/>
      <c r="AB90" s="551"/>
      <c r="AC90" s="552"/>
      <c r="AD90" s="552"/>
      <c r="AE90" s="557"/>
      <c r="AF90" s="559">
        <v>24</v>
      </c>
      <c r="AG90" s="560"/>
      <c r="AH90" s="551"/>
      <c r="AI90" s="552"/>
      <c r="AJ90" s="552"/>
      <c r="AK90" s="553"/>
      <c r="AL90" s="79"/>
      <c r="AM90" s="79"/>
      <c r="AN90" s="79"/>
      <c r="AO90" s="79"/>
      <c r="AP90" s="79"/>
    </row>
    <row r="91" spans="3:42" ht="9.75" customHeight="1" x14ac:dyDescent="0.25">
      <c r="H91" s="564"/>
      <c r="I91" s="562"/>
      <c r="J91" s="554"/>
      <c r="K91" s="555"/>
      <c r="L91" s="555"/>
      <c r="M91" s="558"/>
      <c r="N91" s="561"/>
      <c r="O91" s="562"/>
      <c r="P91" s="554"/>
      <c r="Q91" s="555"/>
      <c r="R91" s="555"/>
      <c r="S91" s="558"/>
      <c r="T91" s="561"/>
      <c r="U91" s="562"/>
      <c r="V91" s="554"/>
      <c r="W91" s="555"/>
      <c r="X91" s="555"/>
      <c r="Y91" s="558"/>
      <c r="Z91" s="561"/>
      <c r="AA91" s="562"/>
      <c r="AB91" s="554"/>
      <c r="AC91" s="555"/>
      <c r="AD91" s="555"/>
      <c r="AE91" s="558"/>
      <c r="AF91" s="561"/>
      <c r="AG91" s="562"/>
      <c r="AH91" s="554"/>
      <c r="AI91" s="555"/>
      <c r="AJ91" s="555"/>
      <c r="AK91" s="556"/>
      <c r="AL91" s="79"/>
      <c r="AM91" s="79"/>
      <c r="AN91" s="79"/>
      <c r="AO91" s="79"/>
      <c r="AP91" s="79"/>
    </row>
    <row r="92" spans="3:42" ht="9.75" customHeight="1" x14ac:dyDescent="0.25">
      <c r="H92" s="563">
        <v>5</v>
      </c>
      <c r="I92" s="560"/>
      <c r="J92" s="551"/>
      <c r="K92" s="552"/>
      <c r="L92" s="552"/>
      <c r="M92" s="557"/>
      <c r="N92" s="559">
        <v>10</v>
      </c>
      <c r="O92" s="560"/>
      <c r="P92" s="551"/>
      <c r="Q92" s="552"/>
      <c r="R92" s="552"/>
      <c r="S92" s="557"/>
      <c r="T92" s="559">
        <v>15</v>
      </c>
      <c r="U92" s="560"/>
      <c r="V92" s="551"/>
      <c r="W92" s="552"/>
      <c r="X92" s="552"/>
      <c r="Y92" s="557"/>
      <c r="Z92" s="559">
        <v>20</v>
      </c>
      <c r="AA92" s="560"/>
      <c r="AB92" s="551"/>
      <c r="AC92" s="552"/>
      <c r="AD92" s="552"/>
      <c r="AE92" s="557"/>
      <c r="AF92" s="559">
        <v>25</v>
      </c>
      <c r="AG92" s="560"/>
      <c r="AH92" s="551"/>
      <c r="AI92" s="552"/>
      <c r="AJ92" s="552"/>
      <c r="AK92" s="553"/>
      <c r="AL92" s="79"/>
      <c r="AM92" s="79"/>
      <c r="AN92" s="79"/>
      <c r="AO92" s="79"/>
      <c r="AP92" s="79"/>
    </row>
    <row r="93" spans="3:42" ht="9.75" customHeight="1" thickBot="1" x14ac:dyDescent="0.3">
      <c r="H93" s="600"/>
      <c r="I93" s="601"/>
      <c r="J93" s="565"/>
      <c r="K93" s="566"/>
      <c r="L93" s="566"/>
      <c r="M93" s="602"/>
      <c r="N93" s="603"/>
      <c r="O93" s="601"/>
      <c r="P93" s="565"/>
      <c r="Q93" s="566"/>
      <c r="R93" s="566"/>
      <c r="S93" s="602"/>
      <c r="T93" s="603"/>
      <c r="U93" s="601"/>
      <c r="V93" s="565"/>
      <c r="W93" s="566"/>
      <c r="X93" s="566"/>
      <c r="Y93" s="602"/>
      <c r="Z93" s="603"/>
      <c r="AA93" s="601"/>
      <c r="AB93" s="565"/>
      <c r="AC93" s="566"/>
      <c r="AD93" s="566"/>
      <c r="AE93" s="602"/>
      <c r="AF93" s="603"/>
      <c r="AG93" s="601"/>
      <c r="AH93" s="565"/>
      <c r="AI93" s="566"/>
      <c r="AJ93" s="566"/>
      <c r="AK93" s="567"/>
      <c r="AL93" s="79"/>
      <c r="AM93" s="79"/>
      <c r="AN93" s="79"/>
      <c r="AO93" s="79"/>
      <c r="AP93" s="79"/>
    </row>
    <row r="94" spans="3:42" ht="9.75" customHeight="1" x14ac:dyDescent="0.25">
      <c r="H94" s="568" t="s">
        <v>127</v>
      </c>
      <c r="I94" s="569"/>
      <c r="J94" s="569"/>
      <c r="K94" s="569"/>
      <c r="L94" s="569"/>
      <c r="M94" s="569"/>
      <c r="N94" s="569"/>
      <c r="O94" s="570"/>
      <c r="P94" s="574">
        <f>IFERROR(IF(V84&gt;0,"-",AVERAGE(J84:M93,P84:S93)),0)</f>
        <v>0</v>
      </c>
      <c r="Q94" s="575"/>
      <c r="R94" s="575"/>
      <c r="S94" s="576"/>
      <c r="T94" s="580" t="s">
        <v>128</v>
      </c>
      <c r="U94" s="580"/>
      <c r="V94" s="580"/>
      <c r="W94" s="580"/>
      <c r="X94" s="580"/>
      <c r="Y94" s="580"/>
      <c r="Z94" s="580"/>
      <c r="AA94" s="580"/>
      <c r="AB94" s="580"/>
      <c r="AC94" s="580"/>
      <c r="AD94" s="580"/>
      <c r="AE94" s="580"/>
      <c r="AF94" s="580"/>
      <c r="AG94" s="580"/>
      <c r="AH94" s="574" t="str">
        <f>IFERROR(IF(P94="-",AVERAGE(AB84:AE93,AH84:AK93,V84:Y93,P84:S93,J84:M93),"-"),0)</f>
        <v>-</v>
      </c>
      <c r="AI94" s="575"/>
      <c r="AJ94" s="575"/>
      <c r="AK94" s="582"/>
      <c r="AL94" s="79"/>
      <c r="AM94" s="79"/>
      <c r="AN94" s="79"/>
      <c r="AO94" s="79"/>
      <c r="AP94" s="79"/>
    </row>
    <row r="95" spans="3:42" ht="9.75" customHeight="1" x14ac:dyDescent="0.25">
      <c r="H95" s="571"/>
      <c r="I95" s="572"/>
      <c r="J95" s="572"/>
      <c r="K95" s="572"/>
      <c r="L95" s="572"/>
      <c r="M95" s="572"/>
      <c r="N95" s="572"/>
      <c r="O95" s="573"/>
      <c r="P95" s="577"/>
      <c r="Q95" s="578"/>
      <c r="R95" s="578"/>
      <c r="S95" s="579"/>
      <c r="T95" s="581"/>
      <c r="U95" s="581"/>
      <c r="V95" s="581"/>
      <c r="W95" s="581"/>
      <c r="X95" s="581"/>
      <c r="Y95" s="581"/>
      <c r="Z95" s="581"/>
      <c r="AA95" s="581"/>
      <c r="AB95" s="581"/>
      <c r="AC95" s="581"/>
      <c r="AD95" s="581"/>
      <c r="AE95" s="581"/>
      <c r="AF95" s="581"/>
      <c r="AG95" s="581"/>
      <c r="AH95" s="577"/>
      <c r="AI95" s="578"/>
      <c r="AJ95" s="578"/>
      <c r="AK95" s="583"/>
      <c r="AL95" s="79"/>
      <c r="AM95" s="79"/>
      <c r="AN95" s="79"/>
      <c r="AO95" s="79"/>
      <c r="AP95" s="79"/>
    </row>
    <row r="96" spans="3:42" ht="10.5" customHeight="1" x14ac:dyDescent="0.25">
      <c r="H96" s="584" t="s">
        <v>129</v>
      </c>
      <c r="I96" s="585"/>
      <c r="J96" s="585"/>
      <c r="K96" s="585"/>
      <c r="L96" s="585"/>
      <c r="M96" s="585"/>
      <c r="N96" s="585"/>
      <c r="O96" s="586"/>
      <c r="P96" s="590">
        <f>IFERROR(IF(V84&gt;0,"-",STDEVA(J84:M93,P84:S93)),0)</f>
        <v>0</v>
      </c>
      <c r="Q96" s="591"/>
      <c r="R96" s="591"/>
      <c r="S96" s="592"/>
      <c r="T96" s="596" t="s">
        <v>130</v>
      </c>
      <c r="U96" s="596"/>
      <c r="V96" s="596"/>
      <c r="W96" s="596"/>
      <c r="X96" s="596"/>
      <c r="Y96" s="596"/>
      <c r="Z96" s="596"/>
      <c r="AA96" s="596"/>
      <c r="AB96" s="596"/>
      <c r="AC96" s="596"/>
      <c r="AD96" s="596"/>
      <c r="AE96" s="596"/>
      <c r="AF96" s="596"/>
      <c r="AG96" s="596"/>
      <c r="AH96" s="590" t="str">
        <f>IFERROR(IF(P96="-",STDEVA(AB84:AE93,AH84:AK93,V84:Y93,P84:S93,J84:M93),"-"),0)</f>
        <v>-</v>
      </c>
      <c r="AI96" s="591"/>
      <c r="AJ96" s="591"/>
      <c r="AK96" s="598"/>
      <c r="AL96" s="79"/>
      <c r="AM96" s="79"/>
      <c r="AN96" s="79"/>
      <c r="AO96" s="79"/>
      <c r="AP96" s="79"/>
    </row>
    <row r="97" spans="3:42" ht="15.75" customHeight="1" thickBot="1" x14ac:dyDescent="0.3">
      <c r="H97" s="587"/>
      <c r="I97" s="588"/>
      <c r="J97" s="588"/>
      <c r="K97" s="588"/>
      <c r="L97" s="588"/>
      <c r="M97" s="588"/>
      <c r="N97" s="588"/>
      <c r="O97" s="589"/>
      <c r="P97" s="593"/>
      <c r="Q97" s="594"/>
      <c r="R97" s="594"/>
      <c r="S97" s="595"/>
      <c r="T97" s="597"/>
      <c r="U97" s="597"/>
      <c r="V97" s="597"/>
      <c r="W97" s="597"/>
      <c r="X97" s="597"/>
      <c r="Y97" s="597"/>
      <c r="Z97" s="597"/>
      <c r="AA97" s="597"/>
      <c r="AB97" s="597"/>
      <c r="AC97" s="597"/>
      <c r="AD97" s="597"/>
      <c r="AE97" s="597"/>
      <c r="AF97" s="597"/>
      <c r="AG97" s="597"/>
      <c r="AH97" s="593"/>
      <c r="AI97" s="594"/>
      <c r="AJ97" s="594"/>
      <c r="AK97" s="599"/>
      <c r="AL97" s="79"/>
      <c r="AM97" s="79"/>
      <c r="AN97" s="79"/>
      <c r="AO97" s="79"/>
      <c r="AP97" s="79"/>
    </row>
    <row r="98" spans="3:42" ht="15.75" customHeight="1" thickBot="1" x14ac:dyDescent="0.3">
      <c r="AJ98" s="79"/>
      <c r="AK98" s="79"/>
      <c r="AL98" s="79"/>
      <c r="AM98" s="79"/>
      <c r="AN98" s="79"/>
      <c r="AO98" s="79"/>
      <c r="AP98" s="79"/>
    </row>
    <row r="99" spans="3:42" ht="12.75" customHeight="1" x14ac:dyDescent="0.25">
      <c r="C99" s="604" t="s">
        <v>0</v>
      </c>
      <c r="D99" s="605"/>
      <c r="E99" s="605"/>
      <c r="F99" s="605"/>
      <c r="G99" s="605"/>
      <c r="H99" s="605"/>
      <c r="I99" s="605"/>
      <c r="J99" s="605"/>
      <c r="K99" s="605"/>
      <c r="L99" s="605"/>
      <c r="M99" s="605"/>
      <c r="N99" s="605"/>
      <c r="O99" s="605"/>
      <c r="P99" s="605"/>
      <c r="Q99" s="605"/>
      <c r="R99" s="605"/>
      <c r="S99" s="608" t="s">
        <v>131</v>
      </c>
      <c r="T99" s="416"/>
      <c r="U99" s="416"/>
      <c r="V99" s="416"/>
      <c r="W99" s="416"/>
      <c r="X99" s="416"/>
      <c r="Y99" s="416"/>
      <c r="Z99" s="416"/>
      <c r="AA99" s="416"/>
      <c r="AB99" s="416"/>
      <c r="AC99" s="416"/>
      <c r="AD99" s="416"/>
      <c r="AE99" s="416"/>
      <c r="AF99" s="416"/>
      <c r="AG99" s="416"/>
      <c r="AH99" s="416"/>
      <c r="AI99" s="416"/>
      <c r="AJ99" s="416"/>
      <c r="AK99" s="416"/>
      <c r="AL99" s="609"/>
      <c r="AM99" s="613" t="s">
        <v>132</v>
      </c>
      <c r="AN99" s="258"/>
      <c r="AO99" s="258"/>
      <c r="AP99" s="614"/>
    </row>
    <row r="100" spans="3:42" ht="12.75" customHeight="1" x14ac:dyDescent="0.25">
      <c r="C100" s="606"/>
      <c r="D100" s="607"/>
      <c r="E100" s="607"/>
      <c r="F100" s="607"/>
      <c r="G100" s="607"/>
      <c r="H100" s="607"/>
      <c r="I100" s="607"/>
      <c r="J100" s="607"/>
      <c r="K100" s="607"/>
      <c r="L100" s="607"/>
      <c r="M100" s="607"/>
      <c r="N100" s="607"/>
      <c r="O100" s="607"/>
      <c r="P100" s="607"/>
      <c r="Q100" s="607"/>
      <c r="R100" s="607"/>
      <c r="S100" s="610"/>
      <c r="T100" s="611"/>
      <c r="U100" s="611"/>
      <c r="V100" s="611"/>
      <c r="W100" s="611"/>
      <c r="X100" s="611"/>
      <c r="Y100" s="611"/>
      <c r="Z100" s="611"/>
      <c r="AA100" s="611"/>
      <c r="AB100" s="611"/>
      <c r="AC100" s="611"/>
      <c r="AD100" s="611"/>
      <c r="AE100" s="611"/>
      <c r="AF100" s="611"/>
      <c r="AG100" s="611"/>
      <c r="AH100" s="611"/>
      <c r="AI100" s="611"/>
      <c r="AJ100" s="611"/>
      <c r="AK100" s="611"/>
      <c r="AL100" s="612"/>
      <c r="AM100" s="615"/>
      <c r="AN100" s="616"/>
      <c r="AO100" s="616"/>
      <c r="AP100" s="617"/>
    </row>
    <row r="101" spans="3:42" ht="15.75" customHeight="1" x14ac:dyDescent="0.25">
      <c r="C101" s="618" t="s">
        <v>133</v>
      </c>
      <c r="D101" s="619"/>
      <c r="E101" s="619"/>
      <c r="F101" s="619"/>
      <c r="G101" s="619"/>
      <c r="H101" s="619"/>
      <c r="I101" s="619"/>
      <c r="J101" s="619"/>
      <c r="K101" s="619"/>
      <c r="L101" s="619"/>
      <c r="M101" s="619"/>
      <c r="N101" s="619"/>
      <c r="O101" s="619"/>
      <c r="P101" s="619"/>
      <c r="Q101" s="619"/>
      <c r="R101" s="619"/>
      <c r="S101" s="620" t="s">
        <v>134</v>
      </c>
      <c r="T101" s="621"/>
      <c r="U101" s="621"/>
      <c r="V101" s="621"/>
      <c r="W101" s="621"/>
      <c r="X101" s="621"/>
      <c r="Y101" s="621"/>
      <c r="Z101" s="621"/>
      <c r="AA101" s="621"/>
      <c r="AB101" s="621"/>
      <c r="AC101" s="621"/>
      <c r="AD101" s="621"/>
      <c r="AE101" s="621"/>
      <c r="AF101" s="621"/>
      <c r="AG101" s="621"/>
      <c r="AH101" s="621"/>
      <c r="AI101" s="621"/>
      <c r="AJ101" s="621"/>
      <c r="AK101" s="621"/>
      <c r="AL101" s="622"/>
      <c r="AM101" s="626"/>
      <c r="AN101" s="627"/>
      <c r="AO101" s="627"/>
      <c r="AP101" s="628"/>
    </row>
    <row r="102" spans="3:42" ht="15.75" customHeight="1" x14ac:dyDescent="0.25">
      <c r="C102" s="618"/>
      <c r="D102" s="619"/>
      <c r="E102" s="619"/>
      <c r="F102" s="619"/>
      <c r="G102" s="619"/>
      <c r="H102" s="619"/>
      <c r="I102" s="619"/>
      <c r="J102" s="619"/>
      <c r="K102" s="619"/>
      <c r="L102" s="619"/>
      <c r="M102" s="619"/>
      <c r="N102" s="619"/>
      <c r="O102" s="619"/>
      <c r="P102" s="619"/>
      <c r="Q102" s="619"/>
      <c r="R102" s="619"/>
      <c r="S102" s="623"/>
      <c r="T102" s="624"/>
      <c r="U102" s="624"/>
      <c r="V102" s="624"/>
      <c r="W102" s="624"/>
      <c r="X102" s="624"/>
      <c r="Y102" s="624"/>
      <c r="Z102" s="624"/>
      <c r="AA102" s="624"/>
      <c r="AB102" s="624"/>
      <c r="AC102" s="624"/>
      <c r="AD102" s="624"/>
      <c r="AE102" s="624"/>
      <c r="AF102" s="624"/>
      <c r="AG102" s="624"/>
      <c r="AH102" s="624"/>
      <c r="AI102" s="624"/>
      <c r="AJ102" s="624"/>
      <c r="AK102" s="624"/>
      <c r="AL102" s="625"/>
      <c r="AM102" s="629"/>
      <c r="AN102" s="630"/>
      <c r="AO102" s="630"/>
      <c r="AP102" s="631"/>
    </row>
    <row r="103" spans="3:42" ht="15.75" customHeight="1" x14ac:dyDescent="0.25">
      <c r="C103" s="632" t="s">
        <v>135</v>
      </c>
      <c r="D103" s="304"/>
      <c r="E103" s="304"/>
      <c r="F103" s="304"/>
      <c r="G103" s="304"/>
      <c r="H103" s="304"/>
      <c r="I103" s="304"/>
      <c r="J103" s="304"/>
      <c r="K103" s="304"/>
      <c r="L103" s="304"/>
      <c r="M103" s="304"/>
      <c r="N103" s="304"/>
      <c r="O103" s="304"/>
      <c r="P103" s="304"/>
      <c r="Q103" s="304"/>
      <c r="R103" s="633"/>
      <c r="S103" s="620" t="s">
        <v>136</v>
      </c>
      <c r="T103" s="621"/>
      <c r="U103" s="621"/>
      <c r="V103" s="621"/>
      <c r="W103" s="621"/>
      <c r="X103" s="621"/>
      <c r="Y103" s="621"/>
      <c r="Z103" s="621"/>
      <c r="AA103" s="621"/>
      <c r="AB103" s="621"/>
      <c r="AC103" s="621"/>
      <c r="AD103" s="621"/>
      <c r="AE103" s="621"/>
      <c r="AF103" s="621"/>
      <c r="AG103" s="621"/>
      <c r="AH103" s="621"/>
      <c r="AI103" s="621"/>
      <c r="AJ103" s="621"/>
      <c r="AK103" s="621"/>
      <c r="AL103" s="622"/>
      <c r="AM103" s="626"/>
      <c r="AN103" s="627"/>
      <c r="AO103" s="627"/>
      <c r="AP103" s="628"/>
    </row>
    <row r="104" spans="3:42" ht="15.75" customHeight="1" x14ac:dyDescent="0.25">
      <c r="C104" s="634"/>
      <c r="D104" s="616"/>
      <c r="E104" s="616"/>
      <c r="F104" s="616"/>
      <c r="G104" s="616"/>
      <c r="H104" s="616"/>
      <c r="I104" s="616"/>
      <c r="J104" s="616"/>
      <c r="K104" s="616"/>
      <c r="L104" s="616"/>
      <c r="M104" s="616"/>
      <c r="N104" s="616"/>
      <c r="O104" s="616"/>
      <c r="P104" s="616"/>
      <c r="Q104" s="616"/>
      <c r="R104" s="635"/>
      <c r="S104" s="623"/>
      <c r="T104" s="624"/>
      <c r="U104" s="624"/>
      <c r="V104" s="624"/>
      <c r="W104" s="624"/>
      <c r="X104" s="624"/>
      <c r="Y104" s="624"/>
      <c r="Z104" s="624"/>
      <c r="AA104" s="624"/>
      <c r="AB104" s="624"/>
      <c r="AC104" s="624"/>
      <c r="AD104" s="624"/>
      <c r="AE104" s="624"/>
      <c r="AF104" s="624"/>
      <c r="AG104" s="624"/>
      <c r="AH104" s="624"/>
      <c r="AI104" s="624"/>
      <c r="AJ104" s="624"/>
      <c r="AK104" s="624"/>
      <c r="AL104" s="625"/>
      <c r="AM104" s="629"/>
      <c r="AN104" s="630"/>
      <c r="AO104" s="630"/>
      <c r="AP104" s="631"/>
    </row>
    <row r="105" spans="3:42" ht="15.75" customHeight="1" x14ac:dyDescent="0.25">
      <c r="C105" s="642" t="s">
        <v>137</v>
      </c>
      <c r="D105" s="643"/>
      <c r="E105" s="643"/>
      <c r="F105" s="643"/>
      <c r="G105" s="643"/>
      <c r="H105" s="643"/>
      <c r="I105" s="643"/>
      <c r="J105" s="643"/>
      <c r="K105" s="643"/>
      <c r="L105" s="643"/>
      <c r="M105" s="643"/>
      <c r="N105" s="643"/>
      <c r="O105" s="643"/>
      <c r="P105" s="643"/>
      <c r="Q105" s="643"/>
      <c r="R105" s="643"/>
      <c r="S105" s="620" t="s">
        <v>138</v>
      </c>
      <c r="T105" s="621"/>
      <c r="U105" s="621"/>
      <c r="V105" s="621"/>
      <c r="W105" s="621"/>
      <c r="X105" s="621"/>
      <c r="Y105" s="621"/>
      <c r="Z105" s="621"/>
      <c r="AA105" s="621"/>
      <c r="AB105" s="621"/>
      <c r="AC105" s="621"/>
      <c r="AD105" s="621"/>
      <c r="AE105" s="621"/>
      <c r="AF105" s="621"/>
      <c r="AG105" s="621"/>
      <c r="AH105" s="621"/>
      <c r="AI105" s="621"/>
      <c r="AJ105" s="621"/>
      <c r="AK105" s="621"/>
      <c r="AL105" s="622"/>
      <c r="AM105" s="626"/>
      <c r="AN105" s="627"/>
      <c r="AO105" s="627"/>
      <c r="AP105" s="628"/>
    </row>
    <row r="106" spans="3:42" ht="15.75" customHeight="1" thickBot="1" x14ac:dyDescent="0.3">
      <c r="C106" s="644"/>
      <c r="D106" s="645"/>
      <c r="E106" s="645"/>
      <c r="F106" s="645"/>
      <c r="G106" s="645"/>
      <c r="H106" s="645"/>
      <c r="I106" s="645"/>
      <c r="J106" s="645"/>
      <c r="K106" s="645"/>
      <c r="L106" s="645"/>
      <c r="M106" s="645"/>
      <c r="N106" s="645"/>
      <c r="O106" s="645"/>
      <c r="P106" s="645"/>
      <c r="Q106" s="645"/>
      <c r="R106" s="645"/>
      <c r="S106" s="646"/>
      <c r="T106" s="647"/>
      <c r="U106" s="647"/>
      <c r="V106" s="647"/>
      <c r="W106" s="647"/>
      <c r="X106" s="647"/>
      <c r="Y106" s="647"/>
      <c r="Z106" s="647"/>
      <c r="AA106" s="647"/>
      <c r="AB106" s="647"/>
      <c r="AC106" s="647"/>
      <c r="AD106" s="647"/>
      <c r="AE106" s="647"/>
      <c r="AF106" s="647"/>
      <c r="AG106" s="647"/>
      <c r="AH106" s="647"/>
      <c r="AI106" s="647"/>
      <c r="AJ106" s="647"/>
      <c r="AK106" s="647"/>
      <c r="AL106" s="648"/>
      <c r="AM106" s="649"/>
      <c r="AN106" s="650"/>
      <c r="AO106" s="650"/>
      <c r="AP106" s="651"/>
    </row>
    <row r="107" spans="3:42" ht="8.25" customHeight="1" thickBot="1" x14ac:dyDescent="0.3"/>
    <row r="108" spans="3:42" ht="9.75" customHeight="1" x14ac:dyDescent="0.25">
      <c r="C108" s="652" t="s">
        <v>139</v>
      </c>
      <c r="D108" s="653"/>
      <c r="E108" s="653"/>
      <c r="F108" s="653"/>
      <c r="G108" s="653"/>
      <c r="H108" s="656">
        <f>+$AH$30</f>
        <v>0</v>
      </c>
      <c r="I108" s="656"/>
      <c r="J108" s="656"/>
      <c r="K108" s="656"/>
      <c r="L108" s="656"/>
      <c r="M108" s="656"/>
      <c r="N108" s="656"/>
      <c r="O108" s="656"/>
      <c r="P108" s="658" t="s">
        <v>140</v>
      </c>
      <c r="Q108" s="653"/>
      <c r="R108" s="653"/>
      <c r="S108" s="653"/>
      <c r="T108" s="653"/>
      <c r="U108" s="656">
        <f>+H108*0.1</f>
        <v>0</v>
      </c>
      <c r="V108" s="656"/>
      <c r="W108" s="656"/>
      <c r="X108" s="656"/>
      <c r="Y108" s="656"/>
      <c r="Z108" s="656"/>
      <c r="AA108" s="656"/>
      <c r="AB108" s="660"/>
      <c r="AC108" s="658" t="s">
        <v>141</v>
      </c>
      <c r="AD108" s="653"/>
      <c r="AE108" s="653"/>
      <c r="AF108" s="653"/>
      <c r="AG108" s="653"/>
      <c r="AH108" s="575">
        <f>0.25*$AC$133</f>
        <v>0</v>
      </c>
      <c r="AI108" s="575"/>
      <c r="AJ108" s="575"/>
      <c r="AK108" s="575"/>
      <c r="AL108" s="575"/>
      <c r="AM108" s="575"/>
      <c r="AN108" s="575"/>
      <c r="AO108" s="575"/>
      <c r="AP108" s="582"/>
    </row>
    <row r="109" spans="3:42" ht="9.75" customHeight="1" thickBot="1" x14ac:dyDescent="0.3">
      <c r="C109" s="654"/>
      <c r="D109" s="655"/>
      <c r="E109" s="655"/>
      <c r="F109" s="655"/>
      <c r="G109" s="655"/>
      <c r="H109" s="657"/>
      <c r="I109" s="657"/>
      <c r="J109" s="657"/>
      <c r="K109" s="657"/>
      <c r="L109" s="657"/>
      <c r="M109" s="657"/>
      <c r="N109" s="657"/>
      <c r="O109" s="657"/>
      <c r="P109" s="659"/>
      <c r="Q109" s="655"/>
      <c r="R109" s="655"/>
      <c r="S109" s="655"/>
      <c r="T109" s="655"/>
      <c r="U109" s="657"/>
      <c r="V109" s="657"/>
      <c r="W109" s="657"/>
      <c r="X109" s="657"/>
      <c r="Y109" s="657"/>
      <c r="Z109" s="657"/>
      <c r="AA109" s="657"/>
      <c r="AB109" s="661"/>
      <c r="AC109" s="659"/>
      <c r="AD109" s="655"/>
      <c r="AE109" s="655"/>
      <c r="AF109" s="655"/>
      <c r="AG109" s="655"/>
      <c r="AH109" s="594"/>
      <c r="AI109" s="594"/>
      <c r="AJ109" s="594"/>
      <c r="AK109" s="594"/>
      <c r="AL109" s="594"/>
      <c r="AM109" s="594"/>
      <c r="AN109" s="594"/>
      <c r="AO109" s="594"/>
      <c r="AP109" s="599"/>
    </row>
    <row r="110" spans="3:42" ht="15" customHeight="1" x14ac:dyDescent="0.25">
      <c r="C110" s="78"/>
      <c r="D110" s="78"/>
      <c r="E110" s="78"/>
      <c r="F110" s="78"/>
      <c r="G110" s="78"/>
      <c r="H110" s="78"/>
      <c r="I110" s="78"/>
      <c r="J110" s="78"/>
      <c r="K110" s="78"/>
      <c r="L110" s="78"/>
      <c r="M110" s="78"/>
      <c r="N110" s="78"/>
      <c r="O110" s="78"/>
      <c r="P110" s="78"/>
      <c r="Q110" s="78"/>
      <c r="R110" s="78"/>
      <c r="S110" s="78"/>
      <c r="T110" s="78"/>
      <c r="U110" s="78"/>
      <c r="V110" s="78"/>
      <c r="W110" s="78"/>
      <c r="X110" s="78"/>
      <c r="Y110" s="78"/>
      <c r="Z110" s="78"/>
      <c r="AA110" s="78"/>
      <c r="AB110" s="78"/>
      <c r="AC110" s="78"/>
      <c r="AD110" s="78"/>
      <c r="AE110" s="90"/>
      <c r="AF110" s="90"/>
      <c r="AG110" s="90"/>
      <c r="AH110" s="90"/>
      <c r="AI110" s="90"/>
      <c r="AJ110" s="90"/>
      <c r="AK110" s="90"/>
      <c r="AL110" s="90"/>
      <c r="AM110" s="90"/>
      <c r="AN110" s="90"/>
      <c r="AO110" s="90"/>
      <c r="AP110" s="90"/>
    </row>
    <row r="111" spans="3:42" ht="21" customHeight="1" thickBot="1" x14ac:dyDescent="0.3">
      <c r="C111" s="84" t="s">
        <v>143</v>
      </c>
      <c r="D111" s="89"/>
      <c r="E111" s="89"/>
      <c r="F111" s="89"/>
      <c r="G111" s="89"/>
      <c r="H111" s="89"/>
      <c r="I111" s="89"/>
      <c r="J111" s="89"/>
      <c r="K111" s="89"/>
      <c r="L111" s="89"/>
      <c r="M111" s="89"/>
      <c r="N111" s="89"/>
      <c r="O111" s="89"/>
      <c r="P111" s="89"/>
      <c r="Q111" s="89"/>
      <c r="R111" s="89"/>
      <c r="S111" s="109"/>
      <c r="T111" s="109"/>
      <c r="U111" s="109"/>
      <c r="V111" s="109"/>
      <c r="W111" s="109"/>
      <c r="X111" s="109"/>
      <c r="Y111" s="109"/>
      <c r="Z111" s="109"/>
      <c r="AA111" s="89"/>
      <c r="AB111" s="89"/>
      <c r="AC111" s="89"/>
      <c r="AD111" s="89"/>
      <c r="AE111" s="89"/>
      <c r="AF111" s="89"/>
      <c r="AG111" s="89"/>
      <c r="AH111" s="89"/>
      <c r="AI111" s="89"/>
      <c r="AJ111" s="89"/>
      <c r="AK111" s="89"/>
      <c r="AL111" s="89"/>
      <c r="AM111" s="89"/>
      <c r="AN111" s="89"/>
      <c r="AO111" s="89"/>
      <c r="AP111" s="89"/>
    </row>
    <row r="112" spans="3:42" ht="29.5" customHeight="1" thickBot="1" x14ac:dyDescent="0.3">
      <c r="C112" s="330" t="s">
        <v>86</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331"/>
      <c r="AE112" s="331"/>
      <c r="AF112" s="331"/>
      <c r="AG112" s="331"/>
      <c r="AH112" s="331"/>
      <c r="AI112" s="331"/>
      <c r="AJ112" s="331"/>
      <c r="AK112" s="331"/>
      <c r="AL112" s="331"/>
      <c r="AM112" s="331"/>
      <c r="AN112" s="331"/>
      <c r="AO112" s="331"/>
      <c r="AP112" s="332"/>
    </row>
    <row r="113" spans="1:44" ht="16.5" customHeight="1" x14ac:dyDescent="0.25">
      <c r="A113" s="97"/>
      <c r="B113" s="71"/>
      <c r="C113" s="333" t="s">
        <v>81</v>
      </c>
      <c r="D113" s="334"/>
      <c r="E113" s="334"/>
      <c r="F113" s="334"/>
      <c r="G113" s="334"/>
      <c r="H113" s="335"/>
      <c r="I113" s="340">
        <f>+$AH$30</f>
        <v>0</v>
      </c>
      <c r="J113" s="341"/>
      <c r="K113" s="342"/>
      <c r="L113" s="346" t="str">
        <f>AF30</f>
        <v>g</v>
      </c>
      <c r="M113" s="334" t="s">
        <v>82</v>
      </c>
      <c r="N113" s="334"/>
      <c r="O113" s="334"/>
      <c r="P113" s="334"/>
      <c r="Q113" s="334"/>
      <c r="R113" s="335"/>
      <c r="S113" s="366"/>
      <c r="T113" s="366"/>
      <c r="U113" s="366"/>
      <c r="V113" s="367"/>
      <c r="W113" s="334" t="s">
        <v>83</v>
      </c>
      <c r="X113" s="334"/>
      <c r="Y113" s="334"/>
      <c r="Z113" s="334"/>
      <c r="AA113" s="334"/>
      <c r="AB113" s="335"/>
      <c r="AC113" s="348">
        <f>I113*S113</f>
        <v>0</v>
      </c>
      <c r="AD113" s="349"/>
      <c r="AE113" s="350"/>
      <c r="AF113" s="346" t="str">
        <f>L113</f>
        <v>g</v>
      </c>
      <c r="AG113" s="354" t="s">
        <v>84</v>
      </c>
      <c r="AH113" s="354"/>
      <c r="AI113" s="354"/>
      <c r="AJ113" s="354"/>
      <c r="AK113" s="354"/>
      <c r="AL113" s="322"/>
      <c r="AM113" s="370">
        <f>+I113-$AC$113</f>
        <v>0</v>
      </c>
      <c r="AN113" s="370"/>
      <c r="AO113" s="370"/>
      <c r="AP113" s="371"/>
      <c r="AQ113" s="71"/>
      <c r="AR113" s="6"/>
    </row>
    <row r="114" spans="1:44" ht="16.5" customHeight="1" thickBot="1" x14ac:dyDescent="0.3">
      <c r="A114" s="97"/>
      <c r="B114" s="71"/>
      <c r="C114" s="336"/>
      <c r="D114" s="337"/>
      <c r="E114" s="337"/>
      <c r="F114" s="337"/>
      <c r="G114" s="337"/>
      <c r="H114" s="338"/>
      <c r="I114" s="343"/>
      <c r="J114" s="344"/>
      <c r="K114" s="345"/>
      <c r="L114" s="347"/>
      <c r="M114" s="337"/>
      <c r="N114" s="337"/>
      <c r="O114" s="337"/>
      <c r="P114" s="337"/>
      <c r="Q114" s="337"/>
      <c r="R114" s="338"/>
      <c r="S114" s="368"/>
      <c r="T114" s="368"/>
      <c r="U114" s="368"/>
      <c r="V114" s="369"/>
      <c r="W114" s="337"/>
      <c r="X114" s="337"/>
      <c r="Y114" s="337"/>
      <c r="Z114" s="337"/>
      <c r="AA114" s="337"/>
      <c r="AB114" s="338"/>
      <c r="AC114" s="351"/>
      <c r="AD114" s="352"/>
      <c r="AE114" s="353"/>
      <c r="AF114" s="347"/>
      <c r="AG114" s="355" t="s">
        <v>85</v>
      </c>
      <c r="AH114" s="355"/>
      <c r="AI114" s="355"/>
      <c r="AJ114" s="355"/>
      <c r="AK114" s="355"/>
      <c r="AL114" s="275"/>
      <c r="AM114" s="372">
        <f>+I113-(2*$AC$113)</f>
        <v>0</v>
      </c>
      <c r="AN114" s="372"/>
      <c r="AO114" s="372"/>
      <c r="AP114" s="373"/>
      <c r="AQ114" s="71"/>
      <c r="AR114" s="6"/>
    </row>
    <row r="115" spans="1:44" ht="9" customHeight="1" x14ac:dyDescent="0.25">
      <c r="A115" s="97"/>
      <c r="B115" s="71"/>
      <c r="C115" s="20"/>
      <c r="D115" s="20"/>
      <c r="E115" s="20"/>
      <c r="F115" s="20"/>
      <c r="G115" s="20"/>
      <c r="H115" s="20"/>
      <c r="I115" s="89"/>
      <c r="J115" s="89"/>
      <c r="K115" s="89"/>
      <c r="L115" s="89"/>
      <c r="M115" s="20"/>
      <c r="N115" s="20"/>
      <c r="O115" s="20"/>
      <c r="P115" s="20"/>
      <c r="Q115" s="20"/>
      <c r="R115" s="20"/>
      <c r="S115" s="109"/>
      <c r="T115" s="109"/>
      <c r="U115" s="109"/>
      <c r="V115" s="109"/>
      <c r="W115" s="20"/>
      <c r="X115" s="20"/>
      <c r="Y115" s="20"/>
      <c r="Z115" s="20"/>
      <c r="AA115" s="20"/>
      <c r="AB115" s="20"/>
      <c r="AC115" s="89"/>
      <c r="AD115" s="89"/>
      <c r="AE115" s="89"/>
      <c r="AF115" s="101"/>
      <c r="AG115" s="110"/>
      <c r="AH115" s="110"/>
      <c r="AI115" s="110"/>
      <c r="AJ115" s="110"/>
      <c r="AK115" s="110"/>
      <c r="AL115" s="110"/>
      <c r="AM115" s="89"/>
      <c r="AN115" s="89"/>
      <c r="AO115" s="89"/>
      <c r="AP115" s="33"/>
      <c r="AQ115" s="71"/>
      <c r="AR115" s="6"/>
    </row>
    <row r="116" spans="1:44" ht="25.5" customHeight="1" thickBot="1" x14ac:dyDescent="0.35">
      <c r="A116" s="47"/>
      <c r="B116" s="48"/>
      <c r="C116" s="46" t="s">
        <v>147</v>
      </c>
      <c r="D116" s="46"/>
      <c r="E116" s="47"/>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8"/>
      <c r="AR116" s="48"/>
    </row>
    <row r="117" spans="1:44" ht="18.649999999999999" customHeight="1" thickBot="1" x14ac:dyDescent="0.3">
      <c r="B117" s="50"/>
      <c r="C117" s="636" t="s">
        <v>24</v>
      </c>
      <c r="D117" s="637"/>
      <c r="E117" s="637"/>
      <c r="F117" s="637"/>
      <c r="G117" s="637"/>
      <c r="H117" s="637"/>
      <c r="I117" s="637"/>
      <c r="J117" s="637"/>
      <c r="K117" s="637"/>
      <c r="L117" s="637"/>
      <c r="M117" s="637"/>
      <c r="N117" s="637"/>
      <c r="O117" s="637"/>
      <c r="P117" s="637"/>
      <c r="Q117" s="637"/>
      <c r="R117" s="637"/>
      <c r="S117" s="637"/>
      <c r="T117" s="637"/>
      <c r="U117" s="637"/>
      <c r="V117" s="637"/>
      <c r="W117" s="637"/>
      <c r="X117" s="637"/>
      <c r="Y117" s="637"/>
      <c r="Z117" s="637"/>
      <c r="AA117" s="637"/>
      <c r="AB117" s="637"/>
      <c r="AC117" s="637"/>
      <c r="AD117" s="637"/>
      <c r="AE117" s="637"/>
      <c r="AF117" s="637"/>
      <c r="AG117" s="637"/>
      <c r="AH117" s="637"/>
      <c r="AI117" s="637"/>
      <c r="AJ117" s="637"/>
      <c r="AK117" s="637"/>
      <c r="AL117" s="637"/>
      <c r="AM117" s="637"/>
      <c r="AN117" s="637"/>
      <c r="AO117" s="637"/>
      <c r="AP117" s="638"/>
      <c r="AQ117" s="51"/>
    </row>
    <row r="118" spans="1:44" ht="25.5" customHeight="1" x14ac:dyDescent="0.25">
      <c r="B118" s="50"/>
      <c r="C118" s="82" t="s">
        <v>2</v>
      </c>
      <c r="D118" s="290" t="s">
        <v>144</v>
      </c>
      <c r="E118" s="290"/>
      <c r="F118" s="291"/>
      <c r="G118" s="292" t="s">
        <v>145</v>
      </c>
      <c r="H118" s="290"/>
      <c r="I118" s="291"/>
      <c r="J118" s="292" t="s">
        <v>146</v>
      </c>
      <c r="K118" s="290"/>
      <c r="L118" s="290"/>
      <c r="M118" s="82" t="s">
        <v>2</v>
      </c>
      <c r="N118" s="290" t="s">
        <v>144</v>
      </c>
      <c r="O118" s="290"/>
      <c r="P118" s="291"/>
      <c r="Q118" s="292" t="s">
        <v>145</v>
      </c>
      <c r="R118" s="290"/>
      <c r="S118" s="291"/>
      <c r="T118" s="292" t="s">
        <v>146</v>
      </c>
      <c r="U118" s="290"/>
      <c r="V118" s="290"/>
      <c r="W118" s="82" t="s">
        <v>2</v>
      </c>
      <c r="X118" s="290" t="s">
        <v>144</v>
      </c>
      <c r="Y118" s="290"/>
      <c r="Z118" s="291"/>
      <c r="AA118" s="292" t="s">
        <v>145</v>
      </c>
      <c r="AB118" s="290"/>
      <c r="AC118" s="291"/>
      <c r="AD118" s="292" t="s">
        <v>146</v>
      </c>
      <c r="AE118" s="290"/>
      <c r="AF118" s="290"/>
      <c r="AG118" s="82" t="s">
        <v>2</v>
      </c>
      <c r="AH118" s="290" t="s">
        <v>144</v>
      </c>
      <c r="AI118" s="290"/>
      <c r="AJ118" s="291"/>
      <c r="AK118" s="292" t="s">
        <v>145</v>
      </c>
      <c r="AL118" s="290"/>
      <c r="AM118" s="291"/>
      <c r="AN118" s="292" t="s">
        <v>146</v>
      </c>
      <c r="AO118" s="290"/>
      <c r="AP118" s="356"/>
      <c r="AQ118" s="51"/>
      <c r="AR118" s="9"/>
    </row>
    <row r="119" spans="1:44" ht="17.25" customHeight="1" x14ac:dyDescent="0.25">
      <c r="B119" s="50"/>
      <c r="C119" s="52">
        <v>1</v>
      </c>
      <c r="D119" s="287"/>
      <c r="E119" s="288"/>
      <c r="F119" s="289"/>
      <c r="G119" s="339">
        <f>IF(D119=0,0,  IF($AH$94="-",$P$94,$AH$94))</f>
        <v>0</v>
      </c>
      <c r="H119" s="339"/>
      <c r="I119" s="339"/>
      <c r="J119" s="339">
        <f>IFERROR(D119-G119,"")</f>
        <v>0</v>
      </c>
      <c r="K119" s="339"/>
      <c r="L119" s="339"/>
      <c r="M119" s="52">
        <v>33</v>
      </c>
      <c r="N119" s="287"/>
      <c r="O119" s="288"/>
      <c r="P119" s="289"/>
      <c r="Q119" s="339" t="str">
        <f>+IF(N119&gt;0,$G$119,"")</f>
        <v/>
      </c>
      <c r="R119" s="339"/>
      <c r="S119" s="339"/>
      <c r="T119" s="339" t="str">
        <f>IFERROR(N119-Q119,"")</f>
        <v/>
      </c>
      <c r="U119" s="339"/>
      <c r="V119" s="339"/>
      <c r="W119" s="52">
        <v>65</v>
      </c>
      <c r="X119" s="287"/>
      <c r="Y119" s="288"/>
      <c r="Z119" s="289"/>
      <c r="AA119" s="339" t="str">
        <f>+IF(X119&gt;0,$G$119,"")</f>
        <v/>
      </c>
      <c r="AB119" s="339"/>
      <c r="AC119" s="339"/>
      <c r="AD119" s="339" t="str">
        <f>IFERROR(X119-AA119,"")</f>
        <v/>
      </c>
      <c r="AE119" s="339"/>
      <c r="AF119" s="339"/>
      <c r="AG119" s="52">
        <v>97</v>
      </c>
      <c r="AH119" s="287"/>
      <c r="AI119" s="288"/>
      <c r="AJ119" s="289"/>
      <c r="AK119" s="339" t="str">
        <f>+IF(AH119&gt;0,$G$119,"")</f>
        <v/>
      </c>
      <c r="AL119" s="339"/>
      <c r="AM119" s="339"/>
      <c r="AN119" s="339" t="str">
        <f>IFERROR(AH119-AK119,"")</f>
        <v/>
      </c>
      <c r="AO119" s="339"/>
      <c r="AP119" s="405"/>
      <c r="AQ119" s="51"/>
    </row>
    <row r="120" spans="1:44" ht="17.25" customHeight="1" x14ac:dyDescent="0.25">
      <c r="B120" s="50"/>
      <c r="C120" s="53">
        <v>2</v>
      </c>
      <c r="D120" s="287"/>
      <c r="E120" s="288"/>
      <c r="F120" s="289"/>
      <c r="G120" s="339" t="str">
        <f>+IF(D120&gt;0,$G$119,"")</f>
        <v/>
      </c>
      <c r="H120" s="339"/>
      <c r="I120" s="339"/>
      <c r="J120" s="339" t="str">
        <f t="shared" ref="J120:J150" si="0">IFERROR(D120-G120,"")</f>
        <v/>
      </c>
      <c r="K120" s="339"/>
      <c r="L120" s="339"/>
      <c r="M120" s="52">
        <v>34</v>
      </c>
      <c r="N120" s="287"/>
      <c r="O120" s="288"/>
      <c r="P120" s="289"/>
      <c r="Q120" s="339" t="str">
        <f t="shared" ref="Q120:Q150" si="1">+IF(N120&gt;0,$G$119,"")</f>
        <v/>
      </c>
      <c r="R120" s="339"/>
      <c r="S120" s="339"/>
      <c r="T120" s="339" t="str">
        <f t="shared" ref="T120:T150" si="2">IFERROR(N120-Q120,"")</f>
        <v/>
      </c>
      <c r="U120" s="339"/>
      <c r="V120" s="339"/>
      <c r="W120" s="52">
        <v>66</v>
      </c>
      <c r="X120" s="287"/>
      <c r="Y120" s="288"/>
      <c r="Z120" s="289"/>
      <c r="AA120" s="339" t="str">
        <f t="shared" ref="AA120:AA150" si="3">+IF(X120&gt;0,$G$119,"")</f>
        <v/>
      </c>
      <c r="AB120" s="339"/>
      <c r="AC120" s="339"/>
      <c r="AD120" s="339" t="str">
        <f t="shared" ref="AD120:AD150" si="4">IFERROR(X120-AA120,"")</f>
        <v/>
      </c>
      <c r="AE120" s="339"/>
      <c r="AF120" s="339"/>
      <c r="AG120" s="52">
        <v>98</v>
      </c>
      <c r="AH120" s="287"/>
      <c r="AI120" s="288"/>
      <c r="AJ120" s="289"/>
      <c r="AK120" s="339" t="str">
        <f t="shared" ref="AK120:AK147" si="5">+IF(AH120&gt;0,$G$119,"")</f>
        <v/>
      </c>
      <c r="AL120" s="339"/>
      <c r="AM120" s="339"/>
      <c r="AN120" s="339" t="str">
        <f t="shared" ref="AN120:AN147" si="6">IFERROR(AH120-AK120,"")</f>
        <v/>
      </c>
      <c r="AO120" s="339"/>
      <c r="AP120" s="405"/>
      <c r="AQ120" s="51"/>
    </row>
    <row r="121" spans="1:44" ht="17.25" customHeight="1" x14ac:dyDescent="0.25">
      <c r="B121" s="50"/>
      <c r="C121" s="53">
        <v>3</v>
      </c>
      <c r="D121" s="287"/>
      <c r="E121" s="288"/>
      <c r="F121" s="289"/>
      <c r="G121" s="339" t="str">
        <f t="shared" ref="G121:G125" si="7">+IF(D121&gt;0,$G$119,"")</f>
        <v/>
      </c>
      <c r="H121" s="339"/>
      <c r="I121" s="339"/>
      <c r="J121" s="339" t="str">
        <f t="shared" si="0"/>
        <v/>
      </c>
      <c r="K121" s="339"/>
      <c r="L121" s="339"/>
      <c r="M121" s="52">
        <v>35</v>
      </c>
      <c r="N121" s="287"/>
      <c r="O121" s="288"/>
      <c r="P121" s="289"/>
      <c r="Q121" s="339" t="str">
        <f t="shared" si="1"/>
        <v/>
      </c>
      <c r="R121" s="339"/>
      <c r="S121" s="339"/>
      <c r="T121" s="339" t="str">
        <f t="shared" si="2"/>
        <v/>
      </c>
      <c r="U121" s="339"/>
      <c r="V121" s="339"/>
      <c r="W121" s="52">
        <v>67</v>
      </c>
      <c r="X121" s="287"/>
      <c r="Y121" s="288"/>
      <c r="Z121" s="289"/>
      <c r="AA121" s="339" t="str">
        <f t="shared" si="3"/>
        <v/>
      </c>
      <c r="AB121" s="339"/>
      <c r="AC121" s="339"/>
      <c r="AD121" s="339" t="str">
        <f t="shared" si="4"/>
        <v/>
      </c>
      <c r="AE121" s="339"/>
      <c r="AF121" s="339"/>
      <c r="AG121" s="52">
        <v>99</v>
      </c>
      <c r="AH121" s="287"/>
      <c r="AI121" s="288"/>
      <c r="AJ121" s="289"/>
      <c r="AK121" s="339" t="str">
        <f t="shared" si="5"/>
        <v/>
      </c>
      <c r="AL121" s="339"/>
      <c r="AM121" s="339"/>
      <c r="AN121" s="339" t="str">
        <f t="shared" si="6"/>
        <v/>
      </c>
      <c r="AO121" s="339"/>
      <c r="AP121" s="405"/>
      <c r="AQ121" s="51"/>
    </row>
    <row r="122" spans="1:44" ht="17.25" customHeight="1" x14ac:dyDescent="0.25">
      <c r="B122" s="50"/>
      <c r="C122" s="53">
        <v>4</v>
      </c>
      <c r="D122" s="287"/>
      <c r="E122" s="288"/>
      <c r="F122" s="289"/>
      <c r="G122" s="339" t="str">
        <f t="shared" si="7"/>
        <v/>
      </c>
      <c r="H122" s="339"/>
      <c r="I122" s="339"/>
      <c r="J122" s="339" t="str">
        <f t="shared" si="0"/>
        <v/>
      </c>
      <c r="K122" s="339"/>
      <c r="L122" s="339"/>
      <c r="M122" s="52">
        <v>36</v>
      </c>
      <c r="N122" s="287"/>
      <c r="O122" s="288"/>
      <c r="P122" s="289"/>
      <c r="Q122" s="339" t="str">
        <f t="shared" si="1"/>
        <v/>
      </c>
      <c r="R122" s="339"/>
      <c r="S122" s="339"/>
      <c r="T122" s="339" t="str">
        <f t="shared" si="2"/>
        <v/>
      </c>
      <c r="U122" s="339"/>
      <c r="V122" s="339"/>
      <c r="W122" s="52">
        <v>68</v>
      </c>
      <c r="X122" s="287"/>
      <c r="Y122" s="288"/>
      <c r="Z122" s="289"/>
      <c r="AA122" s="339" t="str">
        <f t="shared" si="3"/>
        <v/>
      </c>
      <c r="AB122" s="339"/>
      <c r="AC122" s="339"/>
      <c r="AD122" s="339" t="str">
        <f t="shared" si="4"/>
        <v/>
      </c>
      <c r="AE122" s="339"/>
      <c r="AF122" s="339"/>
      <c r="AG122" s="52">
        <v>100</v>
      </c>
      <c r="AH122" s="287"/>
      <c r="AI122" s="288"/>
      <c r="AJ122" s="289"/>
      <c r="AK122" s="339" t="str">
        <f t="shared" si="5"/>
        <v/>
      </c>
      <c r="AL122" s="339"/>
      <c r="AM122" s="339"/>
      <c r="AN122" s="339" t="str">
        <f t="shared" si="6"/>
        <v/>
      </c>
      <c r="AO122" s="339"/>
      <c r="AP122" s="405"/>
      <c r="AQ122" s="51"/>
    </row>
    <row r="123" spans="1:44" ht="17.25" customHeight="1" x14ac:dyDescent="0.25">
      <c r="B123" s="50"/>
      <c r="C123" s="53">
        <v>5</v>
      </c>
      <c r="D123" s="287"/>
      <c r="E123" s="288"/>
      <c r="F123" s="289"/>
      <c r="G123" s="339" t="str">
        <f t="shared" si="7"/>
        <v/>
      </c>
      <c r="H123" s="339"/>
      <c r="I123" s="339"/>
      <c r="J123" s="339" t="str">
        <f t="shared" si="0"/>
        <v/>
      </c>
      <c r="K123" s="339"/>
      <c r="L123" s="339"/>
      <c r="M123" s="52">
        <v>37</v>
      </c>
      <c r="N123" s="287"/>
      <c r="O123" s="288"/>
      <c r="P123" s="289"/>
      <c r="Q123" s="339" t="str">
        <f t="shared" si="1"/>
        <v/>
      </c>
      <c r="R123" s="339"/>
      <c r="S123" s="339"/>
      <c r="T123" s="339" t="str">
        <f t="shared" si="2"/>
        <v/>
      </c>
      <c r="U123" s="339"/>
      <c r="V123" s="339"/>
      <c r="W123" s="52">
        <v>69</v>
      </c>
      <c r="X123" s="287"/>
      <c r="Y123" s="288"/>
      <c r="Z123" s="289"/>
      <c r="AA123" s="339" t="str">
        <f t="shared" si="3"/>
        <v/>
      </c>
      <c r="AB123" s="339"/>
      <c r="AC123" s="339"/>
      <c r="AD123" s="339" t="str">
        <f t="shared" si="4"/>
        <v/>
      </c>
      <c r="AE123" s="339"/>
      <c r="AF123" s="339"/>
      <c r="AG123" s="52">
        <v>101</v>
      </c>
      <c r="AH123" s="287"/>
      <c r="AI123" s="288"/>
      <c r="AJ123" s="289"/>
      <c r="AK123" s="339" t="str">
        <f t="shared" si="5"/>
        <v/>
      </c>
      <c r="AL123" s="339"/>
      <c r="AM123" s="339"/>
      <c r="AN123" s="339" t="str">
        <f t="shared" si="6"/>
        <v/>
      </c>
      <c r="AO123" s="339"/>
      <c r="AP123" s="405"/>
      <c r="AQ123" s="51"/>
    </row>
    <row r="124" spans="1:44" ht="17.25" customHeight="1" x14ac:dyDescent="0.25">
      <c r="B124" s="50"/>
      <c r="C124" s="53">
        <v>6</v>
      </c>
      <c r="D124" s="287"/>
      <c r="E124" s="288"/>
      <c r="F124" s="289"/>
      <c r="G124" s="339" t="str">
        <f t="shared" si="7"/>
        <v/>
      </c>
      <c r="H124" s="339"/>
      <c r="I124" s="339"/>
      <c r="J124" s="339" t="str">
        <f t="shared" si="0"/>
        <v/>
      </c>
      <c r="K124" s="339"/>
      <c r="L124" s="339"/>
      <c r="M124" s="52">
        <v>38</v>
      </c>
      <c r="N124" s="287"/>
      <c r="O124" s="288"/>
      <c r="P124" s="289"/>
      <c r="Q124" s="339" t="str">
        <f t="shared" si="1"/>
        <v/>
      </c>
      <c r="R124" s="339"/>
      <c r="S124" s="339"/>
      <c r="T124" s="339" t="str">
        <f t="shared" si="2"/>
        <v/>
      </c>
      <c r="U124" s="339"/>
      <c r="V124" s="339"/>
      <c r="W124" s="52">
        <v>70</v>
      </c>
      <c r="X124" s="287"/>
      <c r="Y124" s="288"/>
      <c r="Z124" s="289"/>
      <c r="AA124" s="339" t="str">
        <f t="shared" si="3"/>
        <v/>
      </c>
      <c r="AB124" s="339"/>
      <c r="AC124" s="339"/>
      <c r="AD124" s="339" t="str">
        <f t="shared" si="4"/>
        <v/>
      </c>
      <c r="AE124" s="339"/>
      <c r="AF124" s="339"/>
      <c r="AG124" s="52">
        <v>102</v>
      </c>
      <c r="AH124" s="287"/>
      <c r="AI124" s="288"/>
      <c r="AJ124" s="289"/>
      <c r="AK124" s="339" t="str">
        <f t="shared" si="5"/>
        <v/>
      </c>
      <c r="AL124" s="339"/>
      <c r="AM124" s="339"/>
      <c r="AN124" s="339" t="str">
        <f t="shared" si="6"/>
        <v/>
      </c>
      <c r="AO124" s="339"/>
      <c r="AP124" s="405"/>
      <c r="AQ124" s="51"/>
    </row>
    <row r="125" spans="1:44" ht="17.25" customHeight="1" x14ac:dyDescent="0.25">
      <c r="B125" s="50"/>
      <c r="C125" s="53">
        <v>7</v>
      </c>
      <c r="D125" s="287"/>
      <c r="E125" s="288"/>
      <c r="F125" s="289"/>
      <c r="G125" s="339" t="str">
        <f t="shared" si="7"/>
        <v/>
      </c>
      <c r="H125" s="339"/>
      <c r="I125" s="339"/>
      <c r="J125" s="339" t="str">
        <f t="shared" si="0"/>
        <v/>
      </c>
      <c r="K125" s="339"/>
      <c r="L125" s="339"/>
      <c r="M125" s="52">
        <v>39</v>
      </c>
      <c r="N125" s="287"/>
      <c r="O125" s="288"/>
      <c r="P125" s="289"/>
      <c r="Q125" s="339" t="str">
        <f t="shared" si="1"/>
        <v/>
      </c>
      <c r="R125" s="339"/>
      <c r="S125" s="339"/>
      <c r="T125" s="339" t="str">
        <f t="shared" si="2"/>
        <v/>
      </c>
      <c r="U125" s="339"/>
      <c r="V125" s="339"/>
      <c r="W125" s="52">
        <v>71</v>
      </c>
      <c r="X125" s="287"/>
      <c r="Y125" s="288"/>
      <c r="Z125" s="289"/>
      <c r="AA125" s="339" t="str">
        <f t="shared" si="3"/>
        <v/>
      </c>
      <c r="AB125" s="339"/>
      <c r="AC125" s="339"/>
      <c r="AD125" s="339" t="str">
        <f t="shared" si="4"/>
        <v/>
      </c>
      <c r="AE125" s="339"/>
      <c r="AF125" s="339"/>
      <c r="AG125" s="52">
        <v>103</v>
      </c>
      <c r="AH125" s="287"/>
      <c r="AI125" s="288"/>
      <c r="AJ125" s="289"/>
      <c r="AK125" s="339" t="str">
        <f t="shared" si="5"/>
        <v/>
      </c>
      <c r="AL125" s="339"/>
      <c r="AM125" s="339"/>
      <c r="AN125" s="339" t="str">
        <f t="shared" si="6"/>
        <v/>
      </c>
      <c r="AO125" s="339"/>
      <c r="AP125" s="405"/>
      <c r="AQ125" s="51"/>
    </row>
    <row r="126" spans="1:44" ht="17.25" customHeight="1" x14ac:dyDescent="0.25">
      <c r="B126" s="50"/>
      <c r="C126" s="53">
        <v>8</v>
      </c>
      <c r="D126" s="287"/>
      <c r="E126" s="288"/>
      <c r="F126" s="289"/>
      <c r="G126" s="339" t="str">
        <f t="shared" ref="G126:G150" si="8">+IF(D126&gt;0,$G$119,"")</f>
        <v/>
      </c>
      <c r="H126" s="339"/>
      <c r="I126" s="339"/>
      <c r="J126" s="339" t="str">
        <f t="shared" si="0"/>
        <v/>
      </c>
      <c r="K126" s="339"/>
      <c r="L126" s="339"/>
      <c r="M126" s="52">
        <v>40</v>
      </c>
      <c r="N126" s="287"/>
      <c r="O126" s="288"/>
      <c r="P126" s="289"/>
      <c r="Q126" s="339" t="str">
        <f t="shared" si="1"/>
        <v/>
      </c>
      <c r="R126" s="339"/>
      <c r="S126" s="339"/>
      <c r="T126" s="339" t="str">
        <f t="shared" si="2"/>
        <v/>
      </c>
      <c r="U126" s="339"/>
      <c r="V126" s="339"/>
      <c r="W126" s="52">
        <v>72</v>
      </c>
      <c r="X126" s="287"/>
      <c r="Y126" s="288"/>
      <c r="Z126" s="289"/>
      <c r="AA126" s="339" t="str">
        <f t="shared" si="3"/>
        <v/>
      </c>
      <c r="AB126" s="339"/>
      <c r="AC126" s="339"/>
      <c r="AD126" s="339" t="str">
        <f t="shared" si="4"/>
        <v/>
      </c>
      <c r="AE126" s="339"/>
      <c r="AF126" s="339"/>
      <c r="AG126" s="52">
        <v>104</v>
      </c>
      <c r="AH126" s="287"/>
      <c r="AI126" s="288"/>
      <c r="AJ126" s="289"/>
      <c r="AK126" s="339" t="str">
        <f t="shared" si="5"/>
        <v/>
      </c>
      <c r="AL126" s="339"/>
      <c r="AM126" s="339"/>
      <c r="AN126" s="339" t="str">
        <f t="shared" si="6"/>
        <v/>
      </c>
      <c r="AO126" s="339"/>
      <c r="AP126" s="405"/>
      <c r="AQ126" s="51"/>
    </row>
    <row r="127" spans="1:44" ht="17.25" customHeight="1" x14ac:dyDescent="0.25">
      <c r="B127" s="50"/>
      <c r="C127" s="53">
        <v>9</v>
      </c>
      <c r="D127" s="287"/>
      <c r="E127" s="288"/>
      <c r="F127" s="289"/>
      <c r="G127" s="339" t="str">
        <f t="shared" si="8"/>
        <v/>
      </c>
      <c r="H127" s="339"/>
      <c r="I127" s="339"/>
      <c r="J127" s="339" t="str">
        <f t="shared" si="0"/>
        <v/>
      </c>
      <c r="K127" s="339"/>
      <c r="L127" s="339"/>
      <c r="M127" s="52">
        <v>41</v>
      </c>
      <c r="N127" s="287"/>
      <c r="O127" s="288"/>
      <c r="P127" s="289"/>
      <c r="Q127" s="339" t="str">
        <f t="shared" si="1"/>
        <v/>
      </c>
      <c r="R127" s="339"/>
      <c r="S127" s="339"/>
      <c r="T127" s="339" t="str">
        <f t="shared" si="2"/>
        <v/>
      </c>
      <c r="U127" s="339"/>
      <c r="V127" s="339"/>
      <c r="W127" s="52">
        <v>73</v>
      </c>
      <c r="X127" s="287"/>
      <c r="Y127" s="288"/>
      <c r="Z127" s="289"/>
      <c r="AA127" s="339" t="str">
        <f t="shared" si="3"/>
        <v/>
      </c>
      <c r="AB127" s="339"/>
      <c r="AC127" s="339"/>
      <c r="AD127" s="339" t="str">
        <f t="shared" si="4"/>
        <v/>
      </c>
      <c r="AE127" s="339"/>
      <c r="AF127" s="339"/>
      <c r="AG127" s="52">
        <v>105</v>
      </c>
      <c r="AH127" s="287"/>
      <c r="AI127" s="288"/>
      <c r="AJ127" s="289"/>
      <c r="AK127" s="339" t="str">
        <f t="shared" si="5"/>
        <v/>
      </c>
      <c r="AL127" s="339"/>
      <c r="AM127" s="339"/>
      <c r="AN127" s="339" t="str">
        <f t="shared" si="6"/>
        <v/>
      </c>
      <c r="AO127" s="339"/>
      <c r="AP127" s="405"/>
      <c r="AQ127" s="51"/>
    </row>
    <row r="128" spans="1:44" ht="17.25" customHeight="1" x14ac:dyDescent="0.25">
      <c r="B128" s="50"/>
      <c r="C128" s="53">
        <v>10</v>
      </c>
      <c r="D128" s="287"/>
      <c r="E128" s="288"/>
      <c r="F128" s="289"/>
      <c r="G128" s="339" t="str">
        <f t="shared" si="8"/>
        <v/>
      </c>
      <c r="H128" s="339"/>
      <c r="I128" s="339"/>
      <c r="J128" s="339" t="str">
        <f t="shared" si="0"/>
        <v/>
      </c>
      <c r="K128" s="339"/>
      <c r="L128" s="339"/>
      <c r="M128" s="52">
        <v>42</v>
      </c>
      <c r="N128" s="287"/>
      <c r="O128" s="288"/>
      <c r="P128" s="289"/>
      <c r="Q128" s="339" t="str">
        <f t="shared" si="1"/>
        <v/>
      </c>
      <c r="R128" s="339"/>
      <c r="S128" s="339"/>
      <c r="T128" s="339" t="str">
        <f t="shared" si="2"/>
        <v/>
      </c>
      <c r="U128" s="339"/>
      <c r="V128" s="339"/>
      <c r="W128" s="52">
        <v>74</v>
      </c>
      <c r="X128" s="287"/>
      <c r="Y128" s="288"/>
      <c r="Z128" s="289"/>
      <c r="AA128" s="339" t="str">
        <f t="shared" si="3"/>
        <v/>
      </c>
      <c r="AB128" s="339"/>
      <c r="AC128" s="339"/>
      <c r="AD128" s="339" t="str">
        <f t="shared" si="4"/>
        <v/>
      </c>
      <c r="AE128" s="339"/>
      <c r="AF128" s="339"/>
      <c r="AG128" s="52">
        <v>106</v>
      </c>
      <c r="AH128" s="287"/>
      <c r="AI128" s="288"/>
      <c r="AJ128" s="289"/>
      <c r="AK128" s="339" t="str">
        <f t="shared" si="5"/>
        <v/>
      </c>
      <c r="AL128" s="339"/>
      <c r="AM128" s="339"/>
      <c r="AN128" s="339" t="str">
        <f t="shared" si="6"/>
        <v/>
      </c>
      <c r="AO128" s="339"/>
      <c r="AP128" s="405"/>
      <c r="AQ128" s="51"/>
    </row>
    <row r="129" spans="2:43" ht="17.25" customHeight="1" x14ac:dyDescent="0.25">
      <c r="B129" s="50"/>
      <c r="C129" s="53">
        <v>11</v>
      </c>
      <c r="D129" s="287"/>
      <c r="E129" s="288"/>
      <c r="F129" s="289"/>
      <c r="G129" s="339" t="str">
        <f t="shared" si="8"/>
        <v/>
      </c>
      <c r="H129" s="339"/>
      <c r="I129" s="339"/>
      <c r="J129" s="339" t="str">
        <f t="shared" si="0"/>
        <v/>
      </c>
      <c r="K129" s="339"/>
      <c r="L129" s="339"/>
      <c r="M129" s="52">
        <v>43</v>
      </c>
      <c r="N129" s="287"/>
      <c r="O129" s="288"/>
      <c r="P129" s="289"/>
      <c r="Q129" s="339" t="str">
        <f t="shared" si="1"/>
        <v/>
      </c>
      <c r="R129" s="339"/>
      <c r="S129" s="339"/>
      <c r="T129" s="339" t="str">
        <f t="shared" si="2"/>
        <v/>
      </c>
      <c r="U129" s="339"/>
      <c r="V129" s="339"/>
      <c r="W129" s="52">
        <v>75</v>
      </c>
      <c r="X129" s="287"/>
      <c r="Y129" s="288"/>
      <c r="Z129" s="289"/>
      <c r="AA129" s="339" t="str">
        <f t="shared" si="3"/>
        <v/>
      </c>
      <c r="AB129" s="339"/>
      <c r="AC129" s="339"/>
      <c r="AD129" s="339" t="str">
        <f t="shared" si="4"/>
        <v/>
      </c>
      <c r="AE129" s="339"/>
      <c r="AF129" s="339"/>
      <c r="AG129" s="52">
        <v>107</v>
      </c>
      <c r="AH129" s="287"/>
      <c r="AI129" s="288"/>
      <c r="AJ129" s="289"/>
      <c r="AK129" s="339" t="str">
        <f t="shared" si="5"/>
        <v/>
      </c>
      <c r="AL129" s="339"/>
      <c r="AM129" s="339"/>
      <c r="AN129" s="339" t="str">
        <f t="shared" si="6"/>
        <v/>
      </c>
      <c r="AO129" s="339"/>
      <c r="AP129" s="405"/>
      <c r="AQ129" s="51"/>
    </row>
    <row r="130" spans="2:43" ht="17.25" customHeight="1" x14ac:dyDescent="0.25">
      <c r="B130" s="50"/>
      <c r="C130" s="53">
        <v>12</v>
      </c>
      <c r="D130" s="287"/>
      <c r="E130" s="288"/>
      <c r="F130" s="289"/>
      <c r="G130" s="339" t="str">
        <f t="shared" si="8"/>
        <v/>
      </c>
      <c r="H130" s="339"/>
      <c r="I130" s="339"/>
      <c r="J130" s="339" t="str">
        <f t="shared" si="0"/>
        <v/>
      </c>
      <c r="K130" s="339"/>
      <c r="L130" s="339"/>
      <c r="M130" s="52">
        <v>44</v>
      </c>
      <c r="N130" s="287"/>
      <c r="O130" s="288"/>
      <c r="P130" s="289"/>
      <c r="Q130" s="339" t="str">
        <f t="shared" si="1"/>
        <v/>
      </c>
      <c r="R130" s="339"/>
      <c r="S130" s="339"/>
      <c r="T130" s="339" t="str">
        <f t="shared" si="2"/>
        <v/>
      </c>
      <c r="U130" s="339"/>
      <c r="V130" s="339"/>
      <c r="W130" s="52">
        <v>76</v>
      </c>
      <c r="X130" s="287"/>
      <c r="Y130" s="288"/>
      <c r="Z130" s="289"/>
      <c r="AA130" s="339" t="str">
        <f t="shared" si="3"/>
        <v/>
      </c>
      <c r="AB130" s="339"/>
      <c r="AC130" s="339"/>
      <c r="AD130" s="339" t="str">
        <f t="shared" si="4"/>
        <v/>
      </c>
      <c r="AE130" s="339"/>
      <c r="AF130" s="339"/>
      <c r="AG130" s="52">
        <v>108</v>
      </c>
      <c r="AH130" s="287"/>
      <c r="AI130" s="288"/>
      <c r="AJ130" s="289"/>
      <c r="AK130" s="339" t="str">
        <f t="shared" si="5"/>
        <v/>
      </c>
      <c r="AL130" s="339"/>
      <c r="AM130" s="339"/>
      <c r="AN130" s="339" t="str">
        <f t="shared" si="6"/>
        <v/>
      </c>
      <c r="AO130" s="339"/>
      <c r="AP130" s="405"/>
      <c r="AQ130" s="51"/>
    </row>
    <row r="131" spans="2:43" ht="17.25" customHeight="1" x14ac:dyDescent="0.25">
      <c r="B131" s="50"/>
      <c r="C131" s="53">
        <v>13</v>
      </c>
      <c r="D131" s="287"/>
      <c r="E131" s="288"/>
      <c r="F131" s="289"/>
      <c r="G131" s="339" t="str">
        <f t="shared" si="8"/>
        <v/>
      </c>
      <c r="H131" s="339"/>
      <c r="I131" s="339"/>
      <c r="J131" s="339" t="str">
        <f t="shared" si="0"/>
        <v/>
      </c>
      <c r="K131" s="339"/>
      <c r="L131" s="339"/>
      <c r="M131" s="52">
        <v>45</v>
      </c>
      <c r="N131" s="287"/>
      <c r="O131" s="288"/>
      <c r="P131" s="289"/>
      <c r="Q131" s="339" t="str">
        <f t="shared" si="1"/>
        <v/>
      </c>
      <c r="R131" s="339"/>
      <c r="S131" s="339"/>
      <c r="T131" s="339" t="str">
        <f t="shared" si="2"/>
        <v/>
      </c>
      <c r="U131" s="339"/>
      <c r="V131" s="339"/>
      <c r="W131" s="52">
        <v>77</v>
      </c>
      <c r="X131" s="287"/>
      <c r="Y131" s="288"/>
      <c r="Z131" s="289"/>
      <c r="AA131" s="339" t="str">
        <f t="shared" si="3"/>
        <v/>
      </c>
      <c r="AB131" s="339"/>
      <c r="AC131" s="339"/>
      <c r="AD131" s="339" t="str">
        <f t="shared" si="4"/>
        <v/>
      </c>
      <c r="AE131" s="339"/>
      <c r="AF131" s="339"/>
      <c r="AG131" s="52">
        <v>109</v>
      </c>
      <c r="AH131" s="287"/>
      <c r="AI131" s="288"/>
      <c r="AJ131" s="289"/>
      <c r="AK131" s="339" t="str">
        <f t="shared" si="5"/>
        <v/>
      </c>
      <c r="AL131" s="339"/>
      <c r="AM131" s="339"/>
      <c r="AN131" s="339" t="str">
        <f t="shared" si="6"/>
        <v/>
      </c>
      <c r="AO131" s="339"/>
      <c r="AP131" s="405"/>
      <c r="AQ131" s="51"/>
    </row>
    <row r="132" spans="2:43" ht="17.25" customHeight="1" x14ac:dyDescent="0.25">
      <c r="B132" s="50"/>
      <c r="C132" s="53">
        <v>14</v>
      </c>
      <c r="D132" s="287"/>
      <c r="E132" s="288"/>
      <c r="F132" s="289"/>
      <c r="G132" s="339" t="str">
        <f t="shared" si="8"/>
        <v/>
      </c>
      <c r="H132" s="339"/>
      <c r="I132" s="339"/>
      <c r="J132" s="339" t="str">
        <f t="shared" si="0"/>
        <v/>
      </c>
      <c r="K132" s="339"/>
      <c r="L132" s="339"/>
      <c r="M132" s="52">
        <v>46</v>
      </c>
      <c r="N132" s="287"/>
      <c r="O132" s="288"/>
      <c r="P132" s="289"/>
      <c r="Q132" s="339" t="str">
        <f t="shared" si="1"/>
        <v/>
      </c>
      <c r="R132" s="339"/>
      <c r="S132" s="339"/>
      <c r="T132" s="339" t="str">
        <f t="shared" si="2"/>
        <v/>
      </c>
      <c r="U132" s="339"/>
      <c r="V132" s="339"/>
      <c r="W132" s="52">
        <v>78</v>
      </c>
      <c r="X132" s="287"/>
      <c r="Y132" s="288"/>
      <c r="Z132" s="289"/>
      <c r="AA132" s="339" t="str">
        <f t="shared" si="3"/>
        <v/>
      </c>
      <c r="AB132" s="339"/>
      <c r="AC132" s="339"/>
      <c r="AD132" s="339" t="str">
        <f t="shared" si="4"/>
        <v/>
      </c>
      <c r="AE132" s="339"/>
      <c r="AF132" s="339"/>
      <c r="AG132" s="52">
        <v>110</v>
      </c>
      <c r="AH132" s="287"/>
      <c r="AI132" s="288"/>
      <c r="AJ132" s="289"/>
      <c r="AK132" s="339" t="str">
        <f t="shared" si="5"/>
        <v/>
      </c>
      <c r="AL132" s="339"/>
      <c r="AM132" s="339"/>
      <c r="AN132" s="339" t="str">
        <f t="shared" si="6"/>
        <v/>
      </c>
      <c r="AO132" s="339"/>
      <c r="AP132" s="405"/>
      <c r="AQ132" s="51"/>
    </row>
    <row r="133" spans="2:43" ht="17.25" customHeight="1" x14ac:dyDescent="0.25">
      <c r="B133" s="50"/>
      <c r="C133" s="53">
        <v>15</v>
      </c>
      <c r="D133" s="287"/>
      <c r="E133" s="288"/>
      <c r="F133" s="289"/>
      <c r="G133" s="339" t="str">
        <f t="shared" si="8"/>
        <v/>
      </c>
      <c r="H133" s="339"/>
      <c r="I133" s="339"/>
      <c r="J133" s="339" t="str">
        <f t="shared" si="0"/>
        <v/>
      </c>
      <c r="K133" s="339"/>
      <c r="L133" s="339"/>
      <c r="M133" s="52">
        <v>47</v>
      </c>
      <c r="N133" s="287"/>
      <c r="O133" s="288"/>
      <c r="P133" s="289"/>
      <c r="Q133" s="339" t="str">
        <f t="shared" si="1"/>
        <v/>
      </c>
      <c r="R133" s="339"/>
      <c r="S133" s="339"/>
      <c r="T133" s="339" t="str">
        <f t="shared" si="2"/>
        <v/>
      </c>
      <c r="U133" s="339"/>
      <c r="V133" s="339"/>
      <c r="W133" s="52">
        <v>79</v>
      </c>
      <c r="X133" s="287"/>
      <c r="Y133" s="288"/>
      <c r="Z133" s="289"/>
      <c r="AA133" s="339" t="str">
        <f t="shared" si="3"/>
        <v/>
      </c>
      <c r="AB133" s="339"/>
      <c r="AC133" s="339"/>
      <c r="AD133" s="339" t="str">
        <f t="shared" si="4"/>
        <v/>
      </c>
      <c r="AE133" s="339"/>
      <c r="AF133" s="339"/>
      <c r="AG133" s="52">
        <v>111</v>
      </c>
      <c r="AH133" s="287"/>
      <c r="AI133" s="288"/>
      <c r="AJ133" s="289"/>
      <c r="AK133" s="339" t="str">
        <f t="shared" si="5"/>
        <v/>
      </c>
      <c r="AL133" s="339"/>
      <c r="AM133" s="339"/>
      <c r="AN133" s="339" t="str">
        <f t="shared" si="6"/>
        <v/>
      </c>
      <c r="AO133" s="339"/>
      <c r="AP133" s="405"/>
      <c r="AQ133" s="51"/>
    </row>
    <row r="134" spans="2:43" ht="17.25" customHeight="1" x14ac:dyDescent="0.25">
      <c r="B134" s="50"/>
      <c r="C134" s="53">
        <v>16</v>
      </c>
      <c r="D134" s="287"/>
      <c r="E134" s="288"/>
      <c r="F134" s="289"/>
      <c r="G134" s="339" t="str">
        <f t="shared" si="8"/>
        <v/>
      </c>
      <c r="H134" s="339"/>
      <c r="I134" s="339"/>
      <c r="J134" s="339" t="str">
        <f t="shared" si="0"/>
        <v/>
      </c>
      <c r="K134" s="339"/>
      <c r="L134" s="339"/>
      <c r="M134" s="52">
        <v>48</v>
      </c>
      <c r="N134" s="287"/>
      <c r="O134" s="288"/>
      <c r="P134" s="289"/>
      <c r="Q134" s="339" t="str">
        <f t="shared" si="1"/>
        <v/>
      </c>
      <c r="R134" s="339"/>
      <c r="S134" s="339"/>
      <c r="T134" s="339" t="str">
        <f t="shared" si="2"/>
        <v/>
      </c>
      <c r="U134" s="339"/>
      <c r="V134" s="339"/>
      <c r="W134" s="52">
        <v>80</v>
      </c>
      <c r="X134" s="287"/>
      <c r="Y134" s="288"/>
      <c r="Z134" s="289"/>
      <c r="AA134" s="339" t="str">
        <f t="shared" si="3"/>
        <v/>
      </c>
      <c r="AB134" s="339"/>
      <c r="AC134" s="339"/>
      <c r="AD134" s="339" t="str">
        <f t="shared" si="4"/>
        <v/>
      </c>
      <c r="AE134" s="339"/>
      <c r="AF134" s="339"/>
      <c r="AG134" s="52">
        <v>112</v>
      </c>
      <c r="AH134" s="287"/>
      <c r="AI134" s="288"/>
      <c r="AJ134" s="289"/>
      <c r="AK134" s="339" t="str">
        <f t="shared" si="5"/>
        <v/>
      </c>
      <c r="AL134" s="339"/>
      <c r="AM134" s="339"/>
      <c r="AN134" s="339" t="str">
        <f t="shared" si="6"/>
        <v/>
      </c>
      <c r="AO134" s="339"/>
      <c r="AP134" s="405"/>
      <c r="AQ134" s="51"/>
    </row>
    <row r="135" spans="2:43" ht="17.25" customHeight="1" x14ac:dyDescent="0.25">
      <c r="B135" s="50"/>
      <c r="C135" s="53">
        <v>17</v>
      </c>
      <c r="D135" s="287"/>
      <c r="E135" s="288"/>
      <c r="F135" s="289"/>
      <c r="G135" s="339" t="str">
        <f t="shared" si="8"/>
        <v/>
      </c>
      <c r="H135" s="339"/>
      <c r="I135" s="339"/>
      <c r="J135" s="339" t="str">
        <f t="shared" si="0"/>
        <v/>
      </c>
      <c r="K135" s="339"/>
      <c r="L135" s="339"/>
      <c r="M135" s="52">
        <v>49</v>
      </c>
      <c r="N135" s="287"/>
      <c r="O135" s="288"/>
      <c r="P135" s="289"/>
      <c r="Q135" s="339" t="str">
        <f t="shared" si="1"/>
        <v/>
      </c>
      <c r="R135" s="339"/>
      <c r="S135" s="339"/>
      <c r="T135" s="339" t="str">
        <f t="shared" si="2"/>
        <v/>
      </c>
      <c r="U135" s="339"/>
      <c r="V135" s="339"/>
      <c r="W135" s="52">
        <v>81</v>
      </c>
      <c r="X135" s="287"/>
      <c r="Y135" s="288"/>
      <c r="Z135" s="289"/>
      <c r="AA135" s="339" t="str">
        <f t="shared" si="3"/>
        <v/>
      </c>
      <c r="AB135" s="339"/>
      <c r="AC135" s="339"/>
      <c r="AD135" s="339" t="str">
        <f t="shared" si="4"/>
        <v/>
      </c>
      <c r="AE135" s="339"/>
      <c r="AF135" s="339"/>
      <c r="AG135" s="52">
        <v>113</v>
      </c>
      <c r="AH135" s="287"/>
      <c r="AI135" s="288"/>
      <c r="AJ135" s="289"/>
      <c r="AK135" s="339" t="str">
        <f t="shared" si="5"/>
        <v/>
      </c>
      <c r="AL135" s="339"/>
      <c r="AM135" s="339"/>
      <c r="AN135" s="339" t="str">
        <f t="shared" si="6"/>
        <v/>
      </c>
      <c r="AO135" s="339"/>
      <c r="AP135" s="405"/>
      <c r="AQ135" s="51"/>
    </row>
    <row r="136" spans="2:43" ht="17.25" customHeight="1" x14ac:dyDescent="0.25">
      <c r="B136" s="50"/>
      <c r="C136" s="53">
        <v>18</v>
      </c>
      <c r="D136" s="287"/>
      <c r="E136" s="288"/>
      <c r="F136" s="289"/>
      <c r="G136" s="339" t="str">
        <f t="shared" si="8"/>
        <v/>
      </c>
      <c r="H136" s="339"/>
      <c r="I136" s="339"/>
      <c r="J136" s="339" t="str">
        <f t="shared" si="0"/>
        <v/>
      </c>
      <c r="K136" s="339"/>
      <c r="L136" s="339"/>
      <c r="M136" s="52">
        <v>50</v>
      </c>
      <c r="N136" s="287"/>
      <c r="O136" s="288"/>
      <c r="P136" s="289"/>
      <c r="Q136" s="339" t="str">
        <f t="shared" si="1"/>
        <v/>
      </c>
      <c r="R136" s="339"/>
      <c r="S136" s="339"/>
      <c r="T136" s="339" t="str">
        <f t="shared" si="2"/>
        <v/>
      </c>
      <c r="U136" s="339"/>
      <c r="V136" s="339"/>
      <c r="W136" s="52">
        <v>82</v>
      </c>
      <c r="X136" s="287"/>
      <c r="Y136" s="288"/>
      <c r="Z136" s="289"/>
      <c r="AA136" s="339" t="str">
        <f t="shared" si="3"/>
        <v/>
      </c>
      <c r="AB136" s="339"/>
      <c r="AC136" s="339"/>
      <c r="AD136" s="339" t="str">
        <f t="shared" si="4"/>
        <v/>
      </c>
      <c r="AE136" s="339"/>
      <c r="AF136" s="339"/>
      <c r="AG136" s="52">
        <v>114</v>
      </c>
      <c r="AH136" s="287"/>
      <c r="AI136" s="288"/>
      <c r="AJ136" s="289"/>
      <c r="AK136" s="339" t="str">
        <f t="shared" si="5"/>
        <v/>
      </c>
      <c r="AL136" s="339"/>
      <c r="AM136" s="339"/>
      <c r="AN136" s="339" t="str">
        <f t="shared" si="6"/>
        <v/>
      </c>
      <c r="AO136" s="339"/>
      <c r="AP136" s="405"/>
      <c r="AQ136" s="51"/>
    </row>
    <row r="137" spans="2:43" ht="17.25" customHeight="1" x14ac:dyDescent="0.25">
      <c r="B137" s="50"/>
      <c r="C137" s="53">
        <v>19</v>
      </c>
      <c r="D137" s="287"/>
      <c r="E137" s="288"/>
      <c r="F137" s="289"/>
      <c r="G137" s="339" t="str">
        <f t="shared" si="8"/>
        <v/>
      </c>
      <c r="H137" s="339"/>
      <c r="I137" s="339"/>
      <c r="J137" s="339" t="str">
        <f t="shared" si="0"/>
        <v/>
      </c>
      <c r="K137" s="339"/>
      <c r="L137" s="339"/>
      <c r="M137" s="52">
        <v>51</v>
      </c>
      <c r="N137" s="287"/>
      <c r="O137" s="288"/>
      <c r="P137" s="289"/>
      <c r="Q137" s="339" t="str">
        <f t="shared" si="1"/>
        <v/>
      </c>
      <c r="R137" s="339"/>
      <c r="S137" s="339"/>
      <c r="T137" s="339" t="str">
        <f t="shared" si="2"/>
        <v/>
      </c>
      <c r="U137" s="339"/>
      <c r="V137" s="339"/>
      <c r="W137" s="52">
        <v>83</v>
      </c>
      <c r="X137" s="287"/>
      <c r="Y137" s="288"/>
      <c r="Z137" s="289"/>
      <c r="AA137" s="339" t="str">
        <f t="shared" si="3"/>
        <v/>
      </c>
      <c r="AB137" s="339"/>
      <c r="AC137" s="339"/>
      <c r="AD137" s="339" t="str">
        <f t="shared" si="4"/>
        <v/>
      </c>
      <c r="AE137" s="339"/>
      <c r="AF137" s="339"/>
      <c r="AG137" s="52">
        <v>115</v>
      </c>
      <c r="AH137" s="287"/>
      <c r="AI137" s="288"/>
      <c r="AJ137" s="289"/>
      <c r="AK137" s="339" t="str">
        <f t="shared" si="5"/>
        <v/>
      </c>
      <c r="AL137" s="339"/>
      <c r="AM137" s="339"/>
      <c r="AN137" s="339" t="str">
        <f t="shared" si="6"/>
        <v/>
      </c>
      <c r="AO137" s="339"/>
      <c r="AP137" s="405"/>
      <c r="AQ137" s="51"/>
    </row>
    <row r="138" spans="2:43" ht="17.25" customHeight="1" x14ac:dyDescent="0.25">
      <c r="B138" s="50"/>
      <c r="C138" s="53">
        <v>20</v>
      </c>
      <c r="D138" s="287"/>
      <c r="E138" s="288"/>
      <c r="F138" s="289"/>
      <c r="G138" s="339" t="str">
        <f t="shared" si="8"/>
        <v/>
      </c>
      <c r="H138" s="339"/>
      <c r="I138" s="339"/>
      <c r="J138" s="339" t="str">
        <f t="shared" si="0"/>
        <v/>
      </c>
      <c r="K138" s="339"/>
      <c r="L138" s="339"/>
      <c r="M138" s="52">
        <v>52</v>
      </c>
      <c r="N138" s="287"/>
      <c r="O138" s="288"/>
      <c r="P138" s="289"/>
      <c r="Q138" s="339" t="str">
        <f t="shared" si="1"/>
        <v/>
      </c>
      <c r="R138" s="339"/>
      <c r="S138" s="339"/>
      <c r="T138" s="339" t="str">
        <f t="shared" si="2"/>
        <v/>
      </c>
      <c r="U138" s="339"/>
      <c r="V138" s="339"/>
      <c r="W138" s="52">
        <v>84</v>
      </c>
      <c r="X138" s="287"/>
      <c r="Y138" s="288"/>
      <c r="Z138" s="289"/>
      <c r="AA138" s="339" t="str">
        <f t="shared" si="3"/>
        <v/>
      </c>
      <c r="AB138" s="339"/>
      <c r="AC138" s="339"/>
      <c r="AD138" s="339" t="str">
        <f t="shared" si="4"/>
        <v/>
      </c>
      <c r="AE138" s="339"/>
      <c r="AF138" s="339"/>
      <c r="AG138" s="52">
        <v>116</v>
      </c>
      <c r="AH138" s="287"/>
      <c r="AI138" s="288"/>
      <c r="AJ138" s="289"/>
      <c r="AK138" s="339" t="str">
        <f t="shared" si="5"/>
        <v/>
      </c>
      <c r="AL138" s="339"/>
      <c r="AM138" s="339"/>
      <c r="AN138" s="339" t="str">
        <f t="shared" si="6"/>
        <v/>
      </c>
      <c r="AO138" s="339"/>
      <c r="AP138" s="405"/>
      <c r="AQ138" s="51"/>
    </row>
    <row r="139" spans="2:43" ht="17.25" customHeight="1" x14ac:dyDescent="0.25">
      <c r="B139" s="50"/>
      <c r="C139" s="53">
        <v>21</v>
      </c>
      <c r="D139" s="287"/>
      <c r="E139" s="288"/>
      <c r="F139" s="289"/>
      <c r="G139" s="339" t="str">
        <f t="shared" si="8"/>
        <v/>
      </c>
      <c r="H139" s="339"/>
      <c r="I139" s="339"/>
      <c r="J139" s="339" t="str">
        <f t="shared" si="0"/>
        <v/>
      </c>
      <c r="K139" s="339"/>
      <c r="L139" s="339"/>
      <c r="M139" s="52">
        <v>53</v>
      </c>
      <c r="N139" s="287"/>
      <c r="O139" s="288"/>
      <c r="P139" s="289"/>
      <c r="Q139" s="339" t="str">
        <f t="shared" si="1"/>
        <v/>
      </c>
      <c r="R139" s="339"/>
      <c r="S139" s="339"/>
      <c r="T139" s="339" t="str">
        <f t="shared" si="2"/>
        <v/>
      </c>
      <c r="U139" s="339"/>
      <c r="V139" s="339"/>
      <c r="W139" s="52">
        <v>85</v>
      </c>
      <c r="X139" s="287"/>
      <c r="Y139" s="288"/>
      <c r="Z139" s="289"/>
      <c r="AA139" s="339" t="str">
        <f t="shared" si="3"/>
        <v/>
      </c>
      <c r="AB139" s="339"/>
      <c r="AC139" s="339"/>
      <c r="AD139" s="339" t="str">
        <f t="shared" si="4"/>
        <v/>
      </c>
      <c r="AE139" s="339"/>
      <c r="AF139" s="339"/>
      <c r="AG139" s="52">
        <v>117</v>
      </c>
      <c r="AH139" s="287"/>
      <c r="AI139" s="288"/>
      <c r="AJ139" s="289"/>
      <c r="AK139" s="339" t="str">
        <f t="shared" si="5"/>
        <v/>
      </c>
      <c r="AL139" s="339"/>
      <c r="AM139" s="339"/>
      <c r="AN139" s="339" t="str">
        <f t="shared" si="6"/>
        <v/>
      </c>
      <c r="AO139" s="339"/>
      <c r="AP139" s="405"/>
      <c r="AQ139" s="51"/>
    </row>
    <row r="140" spans="2:43" ht="17.25" customHeight="1" x14ac:dyDescent="0.25">
      <c r="B140" s="50"/>
      <c r="C140" s="53">
        <v>22</v>
      </c>
      <c r="D140" s="287"/>
      <c r="E140" s="288"/>
      <c r="F140" s="289"/>
      <c r="G140" s="339" t="str">
        <f t="shared" si="8"/>
        <v/>
      </c>
      <c r="H140" s="339"/>
      <c r="I140" s="339"/>
      <c r="J140" s="339" t="str">
        <f t="shared" si="0"/>
        <v/>
      </c>
      <c r="K140" s="339"/>
      <c r="L140" s="339"/>
      <c r="M140" s="52">
        <v>54</v>
      </c>
      <c r="N140" s="287"/>
      <c r="O140" s="288"/>
      <c r="P140" s="289"/>
      <c r="Q140" s="339" t="str">
        <f t="shared" si="1"/>
        <v/>
      </c>
      <c r="R140" s="339"/>
      <c r="S140" s="339"/>
      <c r="T140" s="339" t="str">
        <f t="shared" si="2"/>
        <v/>
      </c>
      <c r="U140" s="339"/>
      <c r="V140" s="339"/>
      <c r="W140" s="52">
        <v>86</v>
      </c>
      <c r="X140" s="287"/>
      <c r="Y140" s="288"/>
      <c r="Z140" s="289"/>
      <c r="AA140" s="339" t="str">
        <f t="shared" si="3"/>
        <v/>
      </c>
      <c r="AB140" s="339"/>
      <c r="AC140" s="339"/>
      <c r="AD140" s="339" t="str">
        <f t="shared" si="4"/>
        <v/>
      </c>
      <c r="AE140" s="339"/>
      <c r="AF140" s="339"/>
      <c r="AG140" s="52">
        <v>118</v>
      </c>
      <c r="AH140" s="287"/>
      <c r="AI140" s="288"/>
      <c r="AJ140" s="289"/>
      <c r="AK140" s="339" t="str">
        <f t="shared" si="5"/>
        <v/>
      </c>
      <c r="AL140" s="339"/>
      <c r="AM140" s="339"/>
      <c r="AN140" s="339" t="str">
        <f t="shared" si="6"/>
        <v/>
      </c>
      <c r="AO140" s="339"/>
      <c r="AP140" s="405"/>
      <c r="AQ140" s="51"/>
    </row>
    <row r="141" spans="2:43" ht="17.25" customHeight="1" x14ac:dyDescent="0.25">
      <c r="B141" s="50"/>
      <c r="C141" s="53">
        <v>23</v>
      </c>
      <c r="D141" s="287"/>
      <c r="E141" s="288"/>
      <c r="F141" s="289"/>
      <c r="G141" s="339" t="str">
        <f t="shared" si="8"/>
        <v/>
      </c>
      <c r="H141" s="339"/>
      <c r="I141" s="339"/>
      <c r="J141" s="339" t="str">
        <f t="shared" si="0"/>
        <v/>
      </c>
      <c r="K141" s="339"/>
      <c r="L141" s="339"/>
      <c r="M141" s="52">
        <v>55</v>
      </c>
      <c r="N141" s="287"/>
      <c r="O141" s="288"/>
      <c r="P141" s="289"/>
      <c r="Q141" s="339" t="str">
        <f t="shared" si="1"/>
        <v/>
      </c>
      <c r="R141" s="339"/>
      <c r="S141" s="339"/>
      <c r="T141" s="339" t="str">
        <f t="shared" si="2"/>
        <v/>
      </c>
      <c r="U141" s="339"/>
      <c r="V141" s="339"/>
      <c r="W141" s="52">
        <v>87</v>
      </c>
      <c r="X141" s="287"/>
      <c r="Y141" s="288"/>
      <c r="Z141" s="289"/>
      <c r="AA141" s="339" t="str">
        <f t="shared" si="3"/>
        <v/>
      </c>
      <c r="AB141" s="339"/>
      <c r="AC141" s="339"/>
      <c r="AD141" s="339" t="str">
        <f t="shared" si="4"/>
        <v/>
      </c>
      <c r="AE141" s="339"/>
      <c r="AF141" s="339"/>
      <c r="AG141" s="52">
        <v>119</v>
      </c>
      <c r="AH141" s="287"/>
      <c r="AI141" s="288"/>
      <c r="AJ141" s="289"/>
      <c r="AK141" s="339" t="str">
        <f t="shared" si="5"/>
        <v/>
      </c>
      <c r="AL141" s="339"/>
      <c r="AM141" s="339"/>
      <c r="AN141" s="339" t="str">
        <f t="shared" si="6"/>
        <v/>
      </c>
      <c r="AO141" s="339"/>
      <c r="AP141" s="405"/>
      <c r="AQ141" s="51"/>
    </row>
    <row r="142" spans="2:43" ht="17.25" customHeight="1" x14ac:dyDescent="0.25">
      <c r="B142" s="50"/>
      <c r="C142" s="53">
        <v>24</v>
      </c>
      <c r="D142" s="287"/>
      <c r="E142" s="288"/>
      <c r="F142" s="289"/>
      <c r="G142" s="339" t="str">
        <f t="shared" si="8"/>
        <v/>
      </c>
      <c r="H142" s="339"/>
      <c r="I142" s="339"/>
      <c r="J142" s="339" t="str">
        <f t="shared" si="0"/>
        <v/>
      </c>
      <c r="K142" s="339"/>
      <c r="L142" s="339"/>
      <c r="M142" s="52">
        <v>56</v>
      </c>
      <c r="N142" s="287"/>
      <c r="O142" s="288"/>
      <c r="P142" s="289"/>
      <c r="Q142" s="339" t="str">
        <f t="shared" si="1"/>
        <v/>
      </c>
      <c r="R142" s="339"/>
      <c r="S142" s="339"/>
      <c r="T142" s="339" t="str">
        <f t="shared" si="2"/>
        <v/>
      </c>
      <c r="U142" s="339"/>
      <c r="V142" s="339"/>
      <c r="W142" s="52">
        <v>88</v>
      </c>
      <c r="X142" s="287"/>
      <c r="Y142" s="288"/>
      <c r="Z142" s="289"/>
      <c r="AA142" s="339" t="str">
        <f t="shared" si="3"/>
        <v/>
      </c>
      <c r="AB142" s="339"/>
      <c r="AC142" s="339"/>
      <c r="AD142" s="339" t="str">
        <f t="shared" si="4"/>
        <v/>
      </c>
      <c r="AE142" s="339"/>
      <c r="AF142" s="339"/>
      <c r="AG142" s="52">
        <v>120</v>
      </c>
      <c r="AH142" s="287"/>
      <c r="AI142" s="288"/>
      <c r="AJ142" s="289"/>
      <c r="AK142" s="339" t="str">
        <f t="shared" si="5"/>
        <v/>
      </c>
      <c r="AL142" s="339"/>
      <c r="AM142" s="339"/>
      <c r="AN142" s="339" t="str">
        <f t="shared" si="6"/>
        <v/>
      </c>
      <c r="AO142" s="339"/>
      <c r="AP142" s="405"/>
      <c r="AQ142" s="51"/>
    </row>
    <row r="143" spans="2:43" ht="17.25" customHeight="1" x14ac:dyDescent="0.25">
      <c r="B143" s="50"/>
      <c r="C143" s="53">
        <v>25</v>
      </c>
      <c r="D143" s="287"/>
      <c r="E143" s="288"/>
      <c r="F143" s="289"/>
      <c r="G143" s="339" t="str">
        <f t="shared" si="8"/>
        <v/>
      </c>
      <c r="H143" s="339"/>
      <c r="I143" s="339"/>
      <c r="J143" s="339" t="str">
        <f t="shared" si="0"/>
        <v/>
      </c>
      <c r="K143" s="339"/>
      <c r="L143" s="339"/>
      <c r="M143" s="52">
        <v>57</v>
      </c>
      <c r="N143" s="287"/>
      <c r="O143" s="288"/>
      <c r="P143" s="289"/>
      <c r="Q143" s="339" t="str">
        <f t="shared" si="1"/>
        <v/>
      </c>
      <c r="R143" s="339"/>
      <c r="S143" s="339"/>
      <c r="T143" s="339" t="str">
        <f t="shared" si="2"/>
        <v/>
      </c>
      <c r="U143" s="339"/>
      <c r="V143" s="339"/>
      <c r="W143" s="52">
        <v>89</v>
      </c>
      <c r="X143" s="287"/>
      <c r="Y143" s="288"/>
      <c r="Z143" s="289"/>
      <c r="AA143" s="339" t="str">
        <f t="shared" si="3"/>
        <v/>
      </c>
      <c r="AB143" s="339"/>
      <c r="AC143" s="339"/>
      <c r="AD143" s="339" t="str">
        <f t="shared" si="4"/>
        <v/>
      </c>
      <c r="AE143" s="339"/>
      <c r="AF143" s="339"/>
      <c r="AG143" s="52">
        <v>121</v>
      </c>
      <c r="AH143" s="287"/>
      <c r="AI143" s="288"/>
      <c r="AJ143" s="289"/>
      <c r="AK143" s="339" t="str">
        <f t="shared" si="5"/>
        <v/>
      </c>
      <c r="AL143" s="339"/>
      <c r="AM143" s="339"/>
      <c r="AN143" s="339" t="str">
        <f t="shared" si="6"/>
        <v/>
      </c>
      <c r="AO143" s="339"/>
      <c r="AP143" s="405"/>
      <c r="AQ143" s="51"/>
    </row>
    <row r="144" spans="2:43" ht="17.25" customHeight="1" x14ac:dyDescent="0.25">
      <c r="B144" s="50"/>
      <c r="C144" s="53">
        <v>26</v>
      </c>
      <c r="D144" s="287"/>
      <c r="E144" s="288"/>
      <c r="F144" s="289"/>
      <c r="G144" s="339" t="str">
        <f t="shared" si="8"/>
        <v/>
      </c>
      <c r="H144" s="339"/>
      <c r="I144" s="339"/>
      <c r="J144" s="339" t="str">
        <f t="shared" si="0"/>
        <v/>
      </c>
      <c r="K144" s="339"/>
      <c r="L144" s="339"/>
      <c r="M144" s="52">
        <v>58</v>
      </c>
      <c r="N144" s="287"/>
      <c r="O144" s="288"/>
      <c r="P144" s="289"/>
      <c r="Q144" s="339" t="str">
        <f t="shared" si="1"/>
        <v/>
      </c>
      <c r="R144" s="339"/>
      <c r="S144" s="339"/>
      <c r="T144" s="339" t="str">
        <f t="shared" si="2"/>
        <v/>
      </c>
      <c r="U144" s="339"/>
      <c r="V144" s="339"/>
      <c r="W144" s="52">
        <v>90</v>
      </c>
      <c r="X144" s="287"/>
      <c r="Y144" s="288"/>
      <c r="Z144" s="289"/>
      <c r="AA144" s="339" t="str">
        <f t="shared" si="3"/>
        <v/>
      </c>
      <c r="AB144" s="339"/>
      <c r="AC144" s="339"/>
      <c r="AD144" s="339" t="str">
        <f t="shared" si="4"/>
        <v/>
      </c>
      <c r="AE144" s="339"/>
      <c r="AF144" s="339"/>
      <c r="AG144" s="52">
        <v>122</v>
      </c>
      <c r="AH144" s="287"/>
      <c r="AI144" s="288"/>
      <c r="AJ144" s="289"/>
      <c r="AK144" s="339" t="str">
        <f t="shared" si="5"/>
        <v/>
      </c>
      <c r="AL144" s="339"/>
      <c r="AM144" s="339"/>
      <c r="AN144" s="339" t="str">
        <f t="shared" si="6"/>
        <v/>
      </c>
      <c r="AO144" s="339"/>
      <c r="AP144" s="405"/>
      <c r="AQ144" s="51"/>
    </row>
    <row r="145" spans="2:43" ht="15.75" customHeight="1" x14ac:dyDescent="0.25">
      <c r="B145" s="50"/>
      <c r="C145" s="53">
        <v>27</v>
      </c>
      <c r="D145" s="287"/>
      <c r="E145" s="288"/>
      <c r="F145" s="289"/>
      <c r="G145" s="339" t="str">
        <f t="shared" si="8"/>
        <v/>
      </c>
      <c r="H145" s="339"/>
      <c r="I145" s="339"/>
      <c r="J145" s="339" t="str">
        <f t="shared" si="0"/>
        <v/>
      </c>
      <c r="K145" s="339"/>
      <c r="L145" s="339"/>
      <c r="M145" s="52">
        <v>59</v>
      </c>
      <c r="N145" s="287"/>
      <c r="O145" s="288"/>
      <c r="P145" s="289"/>
      <c r="Q145" s="339" t="str">
        <f t="shared" si="1"/>
        <v/>
      </c>
      <c r="R145" s="339"/>
      <c r="S145" s="339"/>
      <c r="T145" s="339" t="str">
        <f t="shared" si="2"/>
        <v/>
      </c>
      <c r="U145" s="339"/>
      <c r="V145" s="339"/>
      <c r="W145" s="52">
        <v>91</v>
      </c>
      <c r="X145" s="287"/>
      <c r="Y145" s="288"/>
      <c r="Z145" s="289"/>
      <c r="AA145" s="339" t="str">
        <f t="shared" si="3"/>
        <v/>
      </c>
      <c r="AB145" s="339"/>
      <c r="AC145" s="339"/>
      <c r="AD145" s="339" t="str">
        <f t="shared" si="4"/>
        <v/>
      </c>
      <c r="AE145" s="339"/>
      <c r="AF145" s="339"/>
      <c r="AG145" s="52">
        <v>123</v>
      </c>
      <c r="AH145" s="287"/>
      <c r="AI145" s="288"/>
      <c r="AJ145" s="289"/>
      <c r="AK145" s="339" t="str">
        <f t="shared" si="5"/>
        <v/>
      </c>
      <c r="AL145" s="339"/>
      <c r="AM145" s="339"/>
      <c r="AN145" s="339" t="str">
        <f t="shared" si="6"/>
        <v/>
      </c>
      <c r="AO145" s="339"/>
      <c r="AP145" s="405"/>
      <c r="AQ145" s="51"/>
    </row>
    <row r="146" spans="2:43" ht="15" customHeight="1" x14ac:dyDescent="0.25">
      <c r="B146" s="50"/>
      <c r="C146" s="53">
        <v>28</v>
      </c>
      <c r="D146" s="287"/>
      <c r="E146" s="288"/>
      <c r="F146" s="289"/>
      <c r="G146" s="339" t="str">
        <f t="shared" si="8"/>
        <v/>
      </c>
      <c r="H146" s="339"/>
      <c r="I146" s="339"/>
      <c r="J146" s="339" t="str">
        <f t="shared" si="0"/>
        <v/>
      </c>
      <c r="K146" s="339"/>
      <c r="L146" s="339"/>
      <c r="M146" s="52">
        <v>60</v>
      </c>
      <c r="N146" s="287"/>
      <c r="O146" s="288"/>
      <c r="P146" s="289"/>
      <c r="Q146" s="339" t="str">
        <f t="shared" si="1"/>
        <v/>
      </c>
      <c r="R146" s="339"/>
      <c r="S146" s="339"/>
      <c r="T146" s="339" t="str">
        <f t="shared" si="2"/>
        <v/>
      </c>
      <c r="U146" s="339"/>
      <c r="V146" s="339"/>
      <c r="W146" s="52">
        <v>92</v>
      </c>
      <c r="X146" s="287"/>
      <c r="Y146" s="288"/>
      <c r="Z146" s="289"/>
      <c r="AA146" s="339" t="str">
        <f t="shared" si="3"/>
        <v/>
      </c>
      <c r="AB146" s="339"/>
      <c r="AC146" s="339"/>
      <c r="AD146" s="339" t="str">
        <f t="shared" si="4"/>
        <v/>
      </c>
      <c r="AE146" s="339"/>
      <c r="AF146" s="339"/>
      <c r="AG146" s="52">
        <v>124</v>
      </c>
      <c r="AH146" s="287"/>
      <c r="AI146" s="288"/>
      <c r="AJ146" s="289"/>
      <c r="AK146" s="339" t="str">
        <f t="shared" si="5"/>
        <v/>
      </c>
      <c r="AL146" s="339"/>
      <c r="AM146" s="339"/>
      <c r="AN146" s="339" t="str">
        <f t="shared" si="6"/>
        <v/>
      </c>
      <c r="AO146" s="339"/>
      <c r="AP146" s="405"/>
      <c r="AQ146" s="51"/>
    </row>
    <row r="147" spans="2:43" ht="15" customHeight="1" x14ac:dyDescent="0.25">
      <c r="B147" s="50"/>
      <c r="C147" s="53">
        <v>29</v>
      </c>
      <c r="D147" s="287"/>
      <c r="E147" s="288"/>
      <c r="F147" s="289"/>
      <c r="G147" s="339" t="str">
        <f t="shared" si="8"/>
        <v/>
      </c>
      <c r="H147" s="339"/>
      <c r="I147" s="339"/>
      <c r="J147" s="339" t="str">
        <f t="shared" si="0"/>
        <v/>
      </c>
      <c r="K147" s="339"/>
      <c r="L147" s="339"/>
      <c r="M147" s="52">
        <v>61</v>
      </c>
      <c r="N147" s="287"/>
      <c r="O147" s="288"/>
      <c r="P147" s="289"/>
      <c r="Q147" s="339" t="str">
        <f t="shared" si="1"/>
        <v/>
      </c>
      <c r="R147" s="339"/>
      <c r="S147" s="339"/>
      <c r="T147" s="339" t="str">
        <f t="shared" si="2"/>
        <v/>
      </c>
      <c r="U147" s="339"/>
      <c r="V147" s="339"/>
      <c r="W147" s="52">
        <v>93</v>
      </c>
      <c r="X147" s="287"/>
      <c r="Y147" s="288"/>
      <c r="Z147" s="289"/>
      <c r="AA147" s="339" t="str">
        <f t="shared" si="3"/>
        <v/>
      </c>
      <c r="AB147" s="339"/>
      <c r="AC147" s="339"/>
      <c r="AD147" s="339" t="str">
        <f t="shared" si="4"/>
        <v/>
      </c>
      <c r="AE147" s="339"/>
      <c r="AF147" s="339"/>
      <c r="AG147" s="52">
        <v>125</v>
      </c>
      <c r="AH147" s="287"/>
      <c r="AI147" s="288"/>
      <c r="AJ147" s="289"/>
      <c r="AK147" s="339" t="str">
        <f t="shared" si="5"/>
        <v/>
      </c>
      <c r="AL147" s="339"/>
      <c r="AM147" s="339"/>
      <c r="AN147" s="339" t="str">
        <f t="shared" si="6"/>
        <v/>
      </c>
      <c r="AO147" s="339"/>
      <c r="AP147" s="405"/>
      <c r="AQ147" s="51"/>
    </row>
    <row r="148" spans="2:43" ht="15.75" customHeight="1" x14ac:dyDescent="0.25">
      <c r="B148" s="50"/>
      <c r="C148" s="53">
        <v>30</v>
      </c>
      <c r="D148" s="287"/>
      <c r="E148" s="288"/>
      <c r="F148" s="289"/>
      <c r="G148" s="339" t="str">
        <f t="shared" si="8"/>
        <v/>
      </c>
      <c r="H148" s="339"/>
      <c r="I148" s="339"/>
      <c r="J148" s="339" t="str">
        <f t="shared" si="0"/>
        <v/>
      </c>
      <c r="K148" s="339"/>
      <c r="L148" s="339"/>
      <c r="M148" s="52">
        <v>62</v>
      </c>
      <c r="N148" s="287"/>
      <c r="O148" s="288"/>
      <c r="P148" s="289"/>
      <c r="Q148" s="339" t="str">
        <f t="shared" si="1"/>
        <v/>
      </c>
      <c r="R148" s="339"/>
      <c r="S148" s="339"/>
      <c r="T148" s="339" t="str">
        <f t="shared" si="2"/>
        <v/>
      </c>
      <c r="U148" s="339"/>
      <c r="V148" s="339"/>
      <c r="W148" s="52">
        <v>94</v>
      </c>
      <c r="X148" s="287"/>
      <c r="Y148" s="288"/>
      <c r="Z148" s="289"/>
      <c r="AA148" s="339" t="str">
        <f t="shared" si="3"/>
        <v/>
      </c>
      <c r="AB148" s="339"/>
      <c r="AC148" s="339"/>
      <c r="AD148" s="339" t="str">
        <f t="shared" si="4"/>
        <v/>
      </c>
      <c r="AE148" s="339"/>
      <c r="AF148" s="339"/>
      <c r="AG148" s="54"/>
      <c r="AH148" s="406">
        <f>+COUNTIF(D119:F150,"&gt;0") + COUNTIF(N119:P150,"&gt;0") + COUNTIF(X119:Z150,"&gt;0") + COUNTIF(AH119:AJ147,"&gt;0")</f>
        <v>0</v>
      </c>
      <c r="AI148" s="406"/>
      <c r="AJ148" s="55"/>
      <c r="AK148" s="55"/>
      <c r="AL148" s="55"/>
      <c r="AM148" s="55"/>
      <c r="AN148" s="55"/>
      <c r="AO148" s="55"/>
      <c r="AP148" s="56"/>
      <c r="AQ148" s="51"/>
    </row>
    <row r="149" spans="2:43" ht="15" customHeight="1" x14ac:dyDescent="0.25">
      <c r="B149" s="50"/>
      <c r="C149" s="53">
        <v>31</v>
      </c>
      <c r="D149" s="287"/>
      <c r="E149" s="288"/>
      <c r="F149" s="289"/>
      <c r="G149" s="339" t="str">
        <f t="shared" si="8"/>
        <v/>
      </c>
      <c r="H149" s="339"/>
      <c r="I149" s="339"/>
      <c r="J149" s="339" t="str">
        <f t="shared" si="0"/>
        <v/>
      </c>
      <c r="K149" s="339"/>
      <c r="L149" s="339"/>
      <c r="M149" s="52">
        <v>63</v>
      </c>
      <c r="N149" s="287"/>
      <c r="O149" s="288"/>
      <c r="P149" s="289"/>
      <c r="Q149" s="339" t="str">
        <f t="shared" si="1"/>
        <v/>
      </c>
      <c r="R149" s="339"/>
      <c r="S149" s="339"/>
      <c r="T149" s="339" t="str">
        <f t="shared" si="2"/>
        <v/>
      </c>
      <c r="U149" s="339"/>
      <c r="V149" s="339"/>
      <c r="W149" s="52">
        <v>95</v>
      </c>
      <c r="X149" s="287"/>
      <c r="Y149" s="288"/>
      <c r="Z149" s="289"/>
      <c r="AA149" s="339" t="str">
        <f t="shared" si="3"/>
        <v/>
      </c>
      <c r="AB149" s="339"/>
      <c r="AC149" s="339"/>
      <c r="AD149" s="339" t="str">
        <f t="shared" si="4"/>
        <v/>
      </c>
      <c r="AE149" s="339"/>
      <c r="AF149" s="339"/>
      <c r="AG149" s="57"/>
      <c r="AH149" s="58"/>
      <c r="AI149" s="58"/>
      <c r="AJ149" s="58"/>
      <c r="AK149" s="58"/>
      <c r="AL149" s="58"/>
      <c r="AM149" s="58"/>
      <c r="AN149" s="58"/>
      <c r="AO149" s="58"/>
      <c r="AP149" s="59"/>
      <c r="AQ149" s="51"/>
    </row>
    <row r="150" spans="2:43" ht="15" customHeight="1" thickBot="1" x14ac:dyDescent="0.3">
      <c r="B150" s="50"/>
      <c r="C150" s="60">
        <v>32</v>
      </c>
      <c r="D150" s="402"/>
      <c r="E150" s="403"/>
      <c r="F150" s="404"/>
      <c r="G150" s="401" t="str">
        <f t="shared" si="8"/>
        <v/>
      </c>
      <c r="H150" s="401"/>
      <c r="I150" s="401"/>
      <c r="J150" s="401" t="str">
        <f t="shared" si="0"/>
        <v/>
      </c>
      <c r="K150" s="401"/>
      <c r="L150" s="401"/>
      <c r="M150" s="61">
        <v>64</v>
      </c>
      <c r="N150" s="402"/>
      <c r="O150" s="403"/>
      <c r="P150" s="404"/>
      <c r="Q150" s="401" t="str">
        <f t="shared" si="1"/>
        <v/>
      </c>
      <c r="R150" s="401"/>
      <c r="S150" s="401"/>
      <c r="T150" s="401" t="str">
        <f t="shared" si="2"/>
        <v/>
      </c>
      <c r="U150" s="401"/>
      <c r="V150" s="401"/>
      <c r="W150" s="61">
        <v>96</v>
      </c>
      <c r="X150" s="402"/>
      <c r="Y150" s="403"/>
      <c r="Z150" s="404"/>
      <c r="AA150" s="401" t="str">
        <f t="shared" si="3"/>
        <v/>
      </c>
      <c r="AB150" s="401"/>
      <c r="AC150" s="401"/>
      <c r="AD150" s="401" t="str">
        <f t="shared" si="4"/>
        <v/>
      </c>
      <c r="AE150" s="401"/>
      <c r="AF150" s="401"/>
      <c r="AG150" s="62"/>
      <c r="AH150" s="63"/>
      <c r="AI150" s="63"/>
      <c r="AJ150" s="63"/>
      <c r="AK150" s="63"/>
      <c r="AL150" s="63"/>
      <c r="AM150" s="63"/>
      <c r="AN150" s="63"/>
      <c r="AO150" s="63"/>
      <c r="AP150" s="64"/>
      <c r="AQ150" s="51"/>
    </row>
    <row r="151" spans="2:43" ht="22.5" customHeight="1" thickBot="1" x14ac:dyDescent="0.3">
      <c r="B151" s="12"/>
      <c r="C151" s="111"/>
      <c r="D151" s="111"/>
      <c r="E151" s="111"/>
      <c r="F151" s="111"/>
      <c r="G151" s="111"/>
      <c r="H151" s="111"/>
      <c r="I151" s="111"/>
      <c r="J151" s="111"/>
      <c r="K151" s="111"/>
      <c r="L151" s="111"/>
      <c r="M151" s="111"/>
      <c r="N151" s="111"/>
      <c r="O151" s="111"/>
      <c r="P151" s="12"/>
      <c r="Q151" s="111"/>
      <c r="R151" s="111"/>
      <c r="S151" s="111"/>
      <c r="T151" s="111"/>
      <c r="U151" s="111"/>
      <c r="V151" s="111"/>
      <c r="W151" s="111"/>
      <c r="X151" s="111"/>
      <c r="Y151" s="111"/>
      <c r="Z151" s="111"/>
      <c r="AA151" s="111"/>
      <c r="AB151" s="111"/>
      <c r="AC151" s="111"/>
      <c r="AD151" s="15"/>
      <c r="AE151" s="111"/>
      <c r="AF151" s="111"/>
      <c r="AG151" s="111"/>
      <c r="AH151" s="111"/>
      <c r="AI151" s="111"/>
      <c r="AJ151" s="111"/>
      <c r="AK151" s="111"/>
      <c r="AL151" s="111"/>
      <c r="AM151" s="111"/>
      <c r="AN151" s="111"/>
      <c r="AO151" s="111"/>
      <c r="AP151" s="111"/>
      <c r="AQ151" s="111"/>
    </row>
    <row r="152" spans="2:43" ht="21.75" customHeight="1" x14ac:dyDescent="0.25">
      <c r="H152" s="392" t="s">
        <v>19</v>
      </c>
      <c r="I152" s="393"/>
      <c r="J152" s="393"/>
      <c r="K152" s="393"/>
      <c r="L152" s="393"/>
      <c r="M152" s="393"/>
      <c r="N152" s="393"/>
      <c r="O152" s="393"/>
      <c r="P152" s="393"/>
      <c r="Q152" s="393"/>
      <c r="R152" s="393"/>
      <c r="S152" s="393"/>
      <c r="T152" s="393"/>
      <c r="U152" s="393"/>
      <c r="V152" s="393"/>
      <c r="W152" s="393"/>
      <c r="X152" s="393"/>
      <c r="Y152" s="393"/>
      <c r="Z152" s="393"/>
      <c r="AA152" s="350" t="str">
        <f ca="1">IFERROR(
      IF(AH148&lt;=32, AVERAGE(OFFSET($J$119,0,0,COUNTIF($J$119:$J$150,"&gt;0"),1)),
            IF(AH148&lt;=64, AVERAGE(OFFSET($J$119,0,0,COUNTIF($J$119:$J$150,"&gt;0"),1),OFFSET($T$119,0,0,COUNTIF($T$119:$T$150,"&gt;0"),1)),
                  IF(AH148&lt;=96, AVERAGE(OFFSET($J$119,0,0,COUNTIF($J$119:$J$150,"&gt;0"),1),OFFSET($T$119,0,0,COUNTIF($T$119:$T$150,"&gt;0"),1),OFFSET($AD$119,0,0,COUNTIF($AD$119:$AD$150,"&gt;0"),1)),
                        AVERAGE(OFFSET($J$119,0,0,COUNTIF($J$119:$J$150,"&gt;0"),1),OFFSET($T$119,0,0,COUNTIF($T$119:$T$150,"&gt;0"),1),OFFSET($AD$119,0,0,COUNTIF($AD$119:$AD$150,"&gt;0"),1),OFFSET($AN$119,0,0,COUNTIF($AN$119:$AN$147,"&gt;0"),1)))
                  )
         ),"-"
       )</f>
        <v>-</v>
      </c>
      <c r="AB152" s="394"/>
      <c r="AC152" s="394"/>
      <c r="AD152" s="394"/>
      <c r="AE152" s="394"/>
      <c r="AF152" s="394"/>
      <c r="AG152" s="394"/>
      <c r="AH152" s="394"/>
      <c r="AI152" s="394"/>
      <c r="AJ152" s="395"/>
      <c r="AK152" s="112"/>
      <c r="AL152" s="112"/>
      <c r="AM152" s="112"/>
      <c r="AN152" s="112"/>
      <c r="AO152" s="112"/>
      <c r="AP152" s="112"/>
    </row>
    <row r="153" spans="2:43" ht="21.75" customHeight="1" x14ac:dyDescent="0.25">
      <c r="H153" s="396" t="s">
        <v>16</v>
      </c>
      <c r="I153" s="397"/>
      <c r="J153" s="397"/>
      <c r="K153" s="397"/>
      <c r="L153" s="397"/>
      <c r="M153" s="397"/>
      <c r="N153" s="397"/>
      <c r="O153" s="397"/>
      <c r="P153" s="397"/>
      <c r="Q153" s="397"/>
      <c r="R153" s="397"/>
      <c r="S153" s="397"/>
      <c r="T153" s="397"/>
      <c r="U153" s="397"/>
      <c r="V153" s="397"/>
      <c r="W153" s="397"/>
      <c r="X153" s="397"/>
      <c r="Y153" s="397"/>
      <c r="Z153" s="397"/>
      <c r="AA153" s="376" t="str">
        <f ca="1">+IFERROR(
       IF(AH148&lt;=32, STDEVA(OFFSET($J$119,0,0,COUNTIF($J$119:$J$150,"&gt;0"),1)),
            IF(AH148&lt;=64, STDEVA(OFFSET($J$119,0,0,COUNTIF($J$119:$J$150,"&gt;0"),1),OFFSET($T$119,0,0,COUNTIF($T$119:$T$150,"&gt;0"),1)),
                  IF(AH148&lt;=96, STDEVA(OFFSET($J$119,0,0,COUNTIF($J$119:$J$150,"&gt;0"),1),OFFSET($T$119,0,0,COUNTIF($T$119:$T$150,"&gt;0"),1),OFFSET($AD$119,0,0,COUNTIF($AD$119:$AD$150,"&gt;0"),1)),
                        STDEVA(OFFSET($J$119,0,0,COUNTIF($J$119:$J$150,"&gt;0"),1),OFFSET($T$119,0,0,COUNTIF($T$119:$T$150,"&gt;0"),1),OFFSET($AD$119,0,0,COUNTIF($AD$119:$AD$150,"&gt;0"),1),OFFSET($AN$119,0,0,COUNTIF($AN$119:$AN$147,"&gt;0"),1)))
                  )
         ),"-"
   )</f>
        <v>-</v>
      </c>
      <c r="AB153" s="377"/>
      <c r="AC153" s="377"/>
      <c r="AD153" s="377"/>
      <c r="AE153" s="377"/>
      <c r="AF153" s="377"/>
      <c r="AG153" s="377"/>
      <c r="AH153" s="377"/>
      <c r="AI153" s="377"/>
      <c r="AJ153" s="378"/>
      <c r="AK153" s="113"/>
      <c r="AL153" s="113"/>
      <c r="AM153" s="113"/>
      <c r="AN153" s="113"/>
      <c r="AO153" s="113"/>
      <c r="AP153" s="113"/>
    </row>
    <row r="154" spans="2:43" ht="21.75" customHeight="1" x14ac:dyDescent="0.25">
      <c r="H154" s="396" t="s">
        <v>14</v>
      </c>
      <c r="I154" s="397"/>
      <c r="J154" s="397"/>
      <c r="K154" s="397"/>
      <c r="L154" s="397"/>
      <c r="M154" s="397"/>
      <c r="N154" s="397"/>
      <c r="O154" s="397"/>
      <c r="P154" s="397"/>
      <c r="Q154" s="397"/>
      <c r="R154" s="397"/>
      <c r="S154" s="397"/>
      <c r="T154" s="397"/>
      <c r="U154" s="397"/>
      <c r="V154" s="397"/>
      <c r="W154" s="397"/>
      <c r="X154" s="397"/>
      <c r="Y154" s="397"/>
      <c r="Z154" s="397"/>
      <c r="AA154" s="398">
        <f>COUNTIFS($J$119:$L$150,"&lt;"&amp;AM113,$J$119:$L$150,"&gt;0")
+  COUNTIFS($T$119:$V$150,"&lt;"&amp;AM113,$T$119:$V$150,"&gt;0")
+  COUNTIFS($AD$119:$AF$150,"&lt;"&amp;AM113,$AD$119:$AF$150,"&gt;0")
+  COUNTIFS($AN$119:$AP$147,"&lt;"&amp;AM113,$AN$119:$AP$147,"&gt;0")</f>
        <v>0</v>
      </c>
      <c r="AB154" s="399"/>
      <c r="AC154" s="399"/>
      <c r="AD154" s="399"/>
      <c r="AE154" s="399"/>
      <c r="AF154" s="399"/>
      <c r="AG154" s="399"/>
      <c r="AH154" s="399"/>
      <c r="AI154" s="399"/>
      <c r="AJ154" s="400"/>
      <c r="AK154" s="113"/>
      <c r="AL154" s="272"/>
      <c r="AM154" s="272"/>
      <c r="AN154" s="272"/>
      <c r="AO154" s="272"/>
      <c r="AP154" s="272"/>
    </row>
    <row r="155" spans="2:43" ht="21.75" customHeight="1" x14ac:dyDescent="0.25">
      <c r="H155" s="396" t="s">
        <v>15</v>
      </c>
      <c r="I155" s="397"/>
      <c r="J155" s="397"/>
      <c r="K155" s="397"/>
      <c r="L155" s="397"/>
      <c r="M155" s="397"/>
      <c r="N155" s="397"/>
      <c r="O155" s="397"/>
      <c r="P155" s="397"/>
      <c r="Q155" s="397"/>
      <c r="R155" s="397"/>
      <c r="S155" s="397"/>
      <c r="T155" s="397"/>
      <c r="U155" s="397"/>
      <c r="V155" s="397"/>
      <c r="W155" s="397"/>
      <c r="X155" s="397"/>
      <c r="Y155" s="397"/>
      <c r="Z155" s="397"/>
      <c r="AA155" s="398">
        <f>COUNTIFS($J$119:$L$150,"&lt;"&amp;AM114,$J$119:$L$150,"&gt;0")
+  COUNTIFS($T$119:$V$150,"&lt;"&amp;AM114,$T$119:$V$150,"&gt;0")
+  COUNTIFS($AD$119:$AF$150,"&lt;"&amp;AM114,$AD$119:$AF$150,"&gt;0")
+  COUNTIFS($AN$119:$AP$147,"&lt;"&amp;AM114,$AN$119:$AP$147,"&gt;0")</f>
        <v>0</v>
      </c>
      <c r="AB155" s="399"/>
      <c r="AC155" s="399"/>
      <c r="AD155" s="399"/>
      <c r="AE155" s="399"/>
      <c r="AF155" s="399"/>
      <c r="AG155" s="399"/>
      <c r="AH155" s="399"/>
      <c r="AI155" s="399"/>
      <c r="AJ155" s="400"/>
      <c r="AK155" s="113"/>
      <c r="AL155" s="113"/>
      <c r="AM155" s="113"/>
      <c r="AN155" s="113"/>
      <c r="AO155" s="113"/>
      <c r="AP155" s="113"/>
    </row>
    <row r="156" spans="2:43" ht="21.75" customHeight="1" x14ac:dyDescent="0.25">
      <c r="H156" s="386" t="s">
        <v>79</v>
      </c>
      <c r="I156" s="387"/>
      <c r="J156" s="387"/>
      <c r="K156" s="387"/>
      <c r="L156" s="387"/>
      <c r="M156" s="387"/>
      <c r="N156" s="387"/>
      <c r="O156" s="387"/>
      <c r="P156" s="387"/>
      <c r="Q156" s="387"/>
      <c r="R156" s="387"/>
      <c r="S156" s="387"/>
      <c r="T156" s="387"/>
      <c r="U156" s="387"/>
      <c r="V156" s="387"/>
      <c r="W156" s="387"/>
      <c r="X156" s="387"/>
      <c r="Y156" s="387"/>
      <c r="Z156" s="388"/>
      <c r="AA156" s="389">
        <f>+IF(AH148&lt;50,0,IF(AH148=50,0.379,IF(AH148=80,0.295,0.234)))</f>
        <v>0</v>
      </c>
      <c r="AB156" s="390"/>
      <c r="AC156" s="390"/>
      <c r="AD156" s="390"/>
      <c r="AE156" s="390"/>
      <c r="AF156" s="390"/>
      <c r="AG156" s="390"/>
      <c r="AH156" s="390"/>
      <c r="AI156" s="390"/>
      <c r="AJ156" s="391"/>
      <c r="AK156" s="113"/>
      <c r="AL156" s="113"/>
      <c r="AM156" s="113"/>
      <c r="AN156" s="113"/>
      <c r="AO156" s="113"/>
      <c r="AP156" s="113"/>
    </row>
    <row r="157" spans="2:43" ht="21.75" customHeight="1" x14ac:dyDescent="0.25">
      <c r="H157" s="374" t="s">
        <v>18</v>
      </c>
      <c r="I157" s="375"/>
      <c r="J157" s="375"/>
      <c r="K157" s="375"/>
      <c r="L157" s="375"/>
      <c r="M157" s="375"/>
      <c r="N157" s="375"/>
      <c r="O157" s="375"/>
      <c r="P157" s="375"/>
      <c r="Q157" s="375"/>
      <c r="R157" s="375"/>
      <c r="S157" s="375"/>
      <c r="T157" s="375"/>
      <c r="U157" s="375"/>
      <c r="V157" s="375"/>
      <c r="W157" s="375"/>
      <c r="X157" s="375"/>
      <c r="Y157" s="375"/>
      <c r="Z157" s="375"/>
      <c r="AA157" s="376" t="str">
        <f ca="1">IFERROR(AA156*AA153,"-")</f>
        <v>-</v>
      </c>
      <c r="AB157" s="377"/>
      <c r="AC157" s="377"/>
      <c r="AD157" s="377"/>
      <c r="AE157" s="377"/>
      <c r="AF157" s="377"/>
      <c r="AG157" s="377"/>
      <c r="AH157" s="377"/>
      <c r="AI157" s="377"/>
      <c r="AJ157" s="378"/>
      <c r="AK157" s="113"/>
      <c r="AL157" s="113"/>
      <c r="AM157" s="113"/>
      <c r="AN157" s="113"/>
      <c r="AO157" s="113"/>
      <c r="AP157" s="113"/>
    </row>
    <row r="158" spans="2:43" ht="21.75" customHeight="1" thickBot="1" x14ac:dyDescent="0.3">
      <c r="H158" s="379" t="s">
        <v>17</v>
      </c>
      <c r="I158" s="380"/>
      <c r="J158" s="380"/>
      <c r="K158" s="380"/>
      <c r="L158" s="380"/>
      <c r="M158" s="380"/>
      <c r="N158" s="380"/>
      <c r="O158" s="380"/>
      <c r="P158" s="380"/>
      <c r="Q158" s="380"/>
      <c r="R158" s="380"/>
      <c r="S158" s="380"/>
      <c r="T158" s="380"/>
      <c r="U158" s="380"/>
      <c r="V158" s="380"/>
      <c r="W158" s="380"/>
      <c r="X158" s="380"/>
      <c r="Y158" s="380"/>
      <c r="Z158" s="380"/>
      <c r="AA158" s="353" t="str">
        <f ca="1">IFERROR(AA157+AA152,"-")</f>
        <v>-</v>
      </c>
      <c r="AB158" s="381"/>
      <c r="AC158" s="381"/>
      <c r="AD158" s="381"/>
      <c r="AE158" s="381"/>
      <c r="AF158" s="381"/>
      <c r="AG158" s="381"/>
      <c r="AH158" s="381"/>
      <c r="AI158" s="381"/>
      <c r="AJ158" s="382"/>
      <c r="AK158" s="113"/>
      <c r="AL158" s="113"/>
      <c r="AM158" s="113"/>
      <c r="AN158" s="113"/>
      <c r="AO158" s="113"/>
      <c r="AP158" s="113"/>
    </row>
    <row r="159" spans="2:43" ht="11.15" customHeight="1" x14ac:dyDescent="0.25"/>
    <row r="160" spans="2:43" ht="18.649999999999999" customHeight="1" thickBot="1" x14ac:dyDescent="0.35">
      <c r="C160" s="45" t="s">
        <v>148</v>
      </c>
    </row>
    <row r="161" spans="1:44" ht="28.5" customHeight="1" x14ac:dyDescent="0.25">
      <c r="A161" s="114"/>
      <c r="B161" s="26"/>
      <c r="C161" s="383" t="s">
        <v>71</v>
      </c>
      <c r="D161" s="384"/>
      <c r="E161" s="384"/>
      <c r="F161" s="384"/>
      <c r="G161" s="384"/>
      <c r="H161" s="384"/>
      <c r="I161" s="384"/>
      <c r="J161" s="384"/>
      <c r="K161" s="384"/>
      <c r="L161" s="384"/>
      <c r="M161" s="384"/>
      <c r="N161" s="384"/>
      <c r="O161" s="384"/>
      <c r="P161" s="384"/>
      <c r="Q161" s="384"/>
      <c r="R161" s="384"/>
      <c r="S161" s="384"/>
      <c r="T161" s="384"/>
      <c r="U161" s="384"/>
      <c r="V161" s="384"/>
      <c r="W161" s="384"/>
      <c r="X161" s="384"/>
      <c r="Y161" s="384"/>
      <c r="Z161" s="384"/>
      <c r="AA161" s="384"/>
      <c r="AB161" s="384"/>
      <c r="AC161" s="384"/>
      <c r="AD161" s="384"/>
      <c r="AE161" s="384"/>
      <c r="AF161" s="384"/>
      <c r="AG161" s="384"/>
      <c r="AH161" s="384"/>
      <c r="AI161" s="384"/>
      <c r="AJ161" s="384"/>
      <c r="AK161" s="384"/>
      <c r="AL161" s="384"/>
      <c r="AM161" s="384"/>
      <c r="AN161" s="384"/>
      <c r="AO161" s="384"/>
      <c r="AP161" s="385"/>
      <c r="AQ161" s="36"/>
      <c r="AR161" s="2"/>
    </row>
    <row r="162" spans="1:44" ht="9" customHeight="1" thickBot="1" x14ac:dyDescent="0.3">
      <c r="A162" s="114"/>
      <c r="B162" s="26"/>
      <c r="C162" s="135"/>
      <c r="D162" s="127"/>
      <c r="E162" s="127"/>
      <c r="F162" s="127"/>
      <c r="G162" s="127"/>
      <c r="H162" s="127"/>
      <c r="I162" s="127"/>
      <c r="J162" s="127"/>
      <c r="K162" s="127"/>
      <c r="L162" s="127"/>
      <c r="M162" s="127"/>
      <c r="N162" s="127"/>
      <c r="O162" s="127"/>
      <c r="P162" s="127"/>
      <c r="Q162" s="127"/>
      <c r="R162" s="127"/>
      <c r="S162" s="127"/>
      <c r="T162" s="127"/>
      <c r="U162" s="127"/>
      <c r="V162" s="127"/>
      <c r="W162" s="127"/>
      <c r="X162" s="127"/>
      <c r="Y162" s="127"/>
      <c r="Z162" s="127"/>
      <c r="AA162" s="127"/>
      <c r="AB162" s="127"/>
      <c r="AC162" s="127"/>
      <c r="AD162" s="127"/>
      <c r="AE162" s="127"/>
      <c r="AF162" s="127"/>
      <c r="AG162" s="127"/>
      <c r="AH162" s="127"/>
      <c r="AI162" s="127"/>
      <c r="AJ162" s="127"/>
      <c r="AK162" s="127"/>
      <c r="AL162" s="127"/>
      <c r="AM162" s="127"/>
      <c r="AN162" s="127"/>
      <c r="AO162" s="127"/>
      <c r="AP162" s="136"/>
      <c r="AQ162" s="7"/>
      <c r="AR162" s="2"/>
    </row>
    <row r="163" spans="1:44" ht="19.5" customHeight="1" x14ac:dyDescent="0.25">
      <c r="A163" s="114"/>
      <c r="B163" s="26"/>
      <c r="C163" s="137"/>
      <c r="D163" s="267" t="s">
        <v>155</v>
      </c>
      <c r="E163" s="268"/>
      <c r="F163" s="268"/>
      <c r="G163" s="268"/>
      <c r="H163" s="268"/>
      <c r="I163" s="268"/>
      <c r="J163" s="268"/>
      <c r="K163" s="268"/>
      <c r="L163" s="268"/>
      <c r="M163" s="268"/>
      <c r="N163" s="268" t="s">
        <v>156</v>
      </c>
      <c r="O163" s="268"/>
      <c r="P163" s="268"/>
      <c r="Q163" s="268"/>
      <c r="R163" s="268"/>
      <c r="S163" s="268"/>
      <c r="T163" s="268"/>
      <c r="U163" s="268"/>
      <c r="V163" s="268"/>
      <c r="W163" s="268"/>
      <c r="X163" s="268"/>
      <c r="Y163" s="268"/>
      <c r="Z163" s="268"/>
      <c r="AA163" s="268"/>
      <c r="AB163" s="269" t="s">
        <v>27</v>
      </c>
      <c r="AC163" s="269"/>
      <c r="AD163" s="269"/>
      <c r="AE163" s="269"/>
      <c r="AF163" s="269"/>
      <c r="AG163" s="269"/>
      <c r="AH163" s="269"/>
      <c r="AI163" s="269"/>
      <c r="AJ163" s="269"/>
      <c r="AK163" s="269"/>
      <c r="AL163" s="269"/>
      <c r="AM163" s="269"/>
      <c r="AN163" s="269"/>
      <c r="AO163" s="270"/>
      <c r="AP163" s="138"/>
      <c r="AQ163" s="115"/>
      <c r="AR163" s="2"/>
    </row>
    <row r="164" spans="1:44" ht="19.5" customHeight="1" thickBot="1" x14ac:dyDescent="0.3">
      <c r="A164" s="114"/>
      <c r="B164" s="26"/>
      <c r="C164" s="137"/>
      <c r="D164" s="662">
        <f>+$AH$30</f>
        <v>0</v>
      </c>
      <c r="E164" s="663"/>
      <c r="F164" s="663"/>
      <c r="G164" s="663"/>
      <c r="H164" s="663"/>
      <c r="I164" s="663"/>
      <c r="J164" s="663"/>
      <c r="K164" s="663"/>
      <c r="L164" s="663"/>
      <c r="M164" s="663"/>
      <c r="N164" s="666" t="str">
        <f ca="1">AA158</f>
        <v>-</v>
      </c>
      <c r="O164" s="666"/>
      <c r="P164" s="666"/>
      <c r="Q164" s="666"/>
      <c r="R164" s="666"/>
      <c r="S164" s="666"/>
      <c r="T164" s="666"/>
      <c r="U164" s="666"/>
      <c r="V164" s="666"/>
      <c r="W164" s="666"/>
      <c r="X164" s="666"/>
      <c r="Y164" s="666"/>
      <c r="Z164" s="666"/>
      <c r="AA164" s="666"/>
      <c r="AB164" s="664" t="str">
        <f ca="1">+IF(N164&lt;D164,"NO CONFORME","CONFORME")</f>
        <v>CONFORME</v>
      </c>
      <c r="AC164" s="664"/>
      <c r="AD164" s="664"/>
      <c r="AE164" s="664"/>
      <c r="AF164" s="664"/>
      <c r="AG164" s="664"/>
      <c r="AH164" s="664"/>
      <c r="AI164" s="664"/>
      <c r="AJ164" s="664"/>
      <c r="AK164" s="664"/>
      <c r="AL164" s="664"/>
      <c r="AM164" s="664"/>
      <c r="AN164" s="664"/>
      <c r="AO164" s="665"/>
      <c r="AP164" s="138"/>
      <c r="AQ164" s="115"/>
      <c r="AR164" s="2"/>
    </row>
    <row r="165" spans="1:44" ht="8.25" customHeight="1" thickBot="1" x14ac:dyDescent="0.3">
      <c r="A165" s="114"/>
      <c r="B165" s="26"/>
      <c r="C165" s="139"/>
      <c r="D165" s="133"/>
      <c r="E165" s="133"/>
      <c r="F165" s="133"/>
      <c r="G165" s="133"/>
      <c r="H165" s="133"/>
      <c r="I165" s="133"/>
      <c r="J165" s="133"/>
      <c r="K165" s="133"/>
      <c r="L165" s="133"/>
      <c r="M165" s="133"/>
      <c r="N165" s="134"/>
      <c r="O165" s="134"/>
      <c r="P165" s="134"/>
      <c r="Q165" s="134"/>
      <c r="R165" s="134"/>
      <c r="S165" s="134"/>
      <c r="T165" s="134"/>
      <c r="U165" s="134"/>
      <c r="V165" s="134"/>
      <c r="W165" s="134"/>
      <c r="X165" s="134"/>
      <c r="Y165" s="134"/>
      <c r="Z165" s="134"/>
      <c r="AA165" s="134"/>
      <c r="AB165" s="140"/>
      <c r="AC165" s="140"/>
      <c r="AD165" s="140"/>
      <c r="AE165" s="140"/>
      <c r="AF165" s="140"/>
      <c r="AG165" s="140"/>
      <c r="AH165" s="140"/>
      <c r="AI165" s="140"/>
      <c r="AJ165" s="140"/>
      <c r="AK165" s="140"/>
      <c r="AL165" s="140"/>
      <c r="AM165" s="140"/>
      <c r="AN165" s="140"/>
      <c r="AO165" s="140"/>
      <c r="AP165" s="141"/>
      <c r="AQ165" s="115"/>
      <c r="AR165" s="2"/>
    </row>
    <row r="166" spans="1:44" ht="6.75" customHeight="1" thickBot="1" x14ac:dyDescent="0.3">
      <c r="A166" s="114"/>
      <c r="B166" s="26"/>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2"/>
    </row>
    <row r="167" spans="1:44" ht="30.75" customHeight="1" x14ac:dyDescent="0.25">
      <c r="A167" s="114"/>
      <c r="B167" s="26"/>
      <c r="C167" s="363" t="s">
        <v>72</v>
      </c>
      <c r="D167" s="364"/>
      <c r="E167" s="364"/>
      <c r="F167" s="364"/>
      <c r="G167" s="364"/>
      <c r="H167" s="364"/>
      <c r="I167" s="364"/>
      <c r="J167" s="364"/>
      <c r="K167" s="364"/>
      <c r="L167" s="364"/>
      <c r="M167" s="364"/>
      <c r="N167" s="364"/>
      <c r="O167" s="364"/>
      <c r="P167" s="364"/>
      <c r="Q167" s="364"/>
      <c r="R167" s="364"/>
      <c r="S167" s="364"/>
      <c r="T167" s="364"/>
      <c r="U167" s="364"/>
      <c r="V167" s="364"/>
      <c r="W167" s="364"/>
      <c r="X167" s="364"/>
      <c r="Y167" s="364"/>
      <c r="Z167" s="364"/>
      <c r="AA167" s="364"/>
      <c r="AB167" s="364"/>
      <c r="AC167" s="364"/>
      <c r="AD167" s="364"/>
      <c r="AE167" s="364"/>
      <c r="AF167" s="364"/>
      <c r="AG167" s="364"/>
      <c r="AH167" s="364"/>
      <c r="AI167" s="364"/>
      <c r="AJ167" s="364"/>
      <c r="AK167" s="364"/>
      <c r="AL167" s="364"/>
      <c r="AM167" s="364"/>
      <c r="AN167" s="364"/>
      <c r="AO167" s="364"/>
      <c r="AP167" s="365"/>
      <c r="AQ167" s="36"/>
      <c r="AR167" s="2"/>
    </row>
    <row r="168" spans="1:44" ht="20.25" customHeight="1" thickBot="1" x14ac:dyDescent="0.3">
      <c r="A168" s="114"/>
      <c r="B168" s="26"/>
      <c r="C168" s="145"/>
      <c r="D168" s="146"/>
      <c r="E168" s="476" t="s">
        <v>87</v>
      </c>
      <c r="F168" s="476"/>
      <c r="G168" s="476"/>
      <c r="H168" s="476"/>
      <c r="I168" s="476"/>
      <c r="J168" s="476"/>
      <c r="K168" s="476"/>
      <c r="L168" s="476"/>
      <c r="M168" s="476"/>
      <c r="N168" s="476"/>
      <c r="O168" s="476"/>
      <c r="P168" s="476"/>
      <c r="Q168" s="476"/>
      <c r="R168" s="476"/>
      <c r="S168" s="476"/>
      <c r="T168" s="476"/>
      <c r="U168" s="476"/>
      <c r="V168" s="476"/>
      <c r="W168" s="476"/>
      <c r="X168" s="476"/>
      <c r="Y168" s="476"/>
      <c r="Z168" s="476"/>
      <c r="AA168" s="476"/>
      <c r="AB168" s="271">
        <f>IF(AH148&lt;50,0,IF(AH148=50,3,IF(AH148=80,5,7)))</f>
        <v>0</v>
      </c>
      <c r="AC168" s="271"/>
      <c r="AD168" s="146"/>
      <c r="AE168" s="146"/>
      <c r="AF168" s="146"/>
      <c r="AG168" s="146"/>
      <c r="AH168" s="146"/>
      <c r="AI168" s="146"/>
      <c r="AJ168" s="146"/>
      <c r="AK168" s="146"/>
      <c r="AL168" s="146"/>
      <c r="AM168" s="146"/>
      <c r="AN168" s="146"/>
      <c r="AO168" s="146"/>
      <c r="AP168" s="147"/>
      <c r="AQ168" s="36"/>
      <c r="AR168" s="2"/>
    </row>
    <row r="169" spans="1:44" ht="9" customHeight="1" thickBot="1" x14ac:dyDescent="0.3">
      <c r="A169" s="114"/>
      <c r="B169" s="2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2"/>
    </row>
    <row r="170" spans="1:44" ht="27.75" customHeight="1" x14ac:dyDescent="0.25">
      <c r="A170" s="114"/>
      <c r="B170" s="26"/>
      <c r="C170" s="363" t="s">
        <v>73</v>
      </c>
      <c r="D170" s="364"/>
      <c r="E170" s="364"/>
      <c r="F170" s="364"/>
      <c r="G170" s="364"/>
      <c r="H170" s="364"/>
      <c r="I170" s="364"/>
      <c r="J170" s="364"/>
      <c r="K170" s="364"/>
      <c r="L170" s="364"/>
      <c r="M170" s="364"/>
      <c r="N170" s="364"/>
      <c r="O170" s="364"/>
      <c r="P170" s="364"/>
      <c r="Q170" s="364"/>
      <c r="R170" s="364"/>
      <c r="S170" s="364"/>
      <c r="T170" s="364"/>
      <c r="U170" s="364"/>
      <c r="V170" s="364"/>
      <c r="W170" s="364"/>
      <c r="X170" s="364"/>
      <c r="Y170" s="364"/>
      <c r="Z170" s="364"/>
      <c r="AA170" s="364"/>
      <c r="AB170" s="364"/>
      <c r="AC170" s="364"/>
      <c r="AD170" s="364"/>
      <c r="AE170" s="364"/>
      <c r="AF170" s="364"/>
      <c r="AG170" s="364"/>
      <c r="AH170" s="364"/>
      <c r="AI170" s="364"/>
      <c r="AJ170" s="364"/>
      <c r="AK170" s="364"/>
      <c r="AL170" s="364"/>
      <c r="AM170" s="364"/>
      <c r="AN170" s="364"/>
      <c r="AO170" s="364"/>
      <c r="AP170" s="365"/>
      <c r="AQ170" s="36"/>
      <c r="AR170" s="2"/>
    </row>
    <row r="171" spans="1:44" ht="21.75" customHeight="1" thickBot="1" x14ac:dyDescent="0.3">
      <c r="A171" s="114"/>
      <c r="B171" s="26"/>
      <c r="C171" s="142"/>
      <c r="D171" s="143"/>
      <c r="E171" s="143"/>
      <c r="F171" s="477" t="s">
        <v>88</v>
      </c>
      <c r="G171" s="477"/>
      <c r="H171" s="477"/>
      <c r="I171" s="477"/>
      <c r="J171" s="477"/>
      <c r="K171" s="477"/>
      <c r="L171" s="477"/>
      <c r="M171" s="477"/>
      <c r="N171" s="477"/>
      <c r="O171" s="477"/>
      <c r="P171" s="477"/>
      <c r="Q171" s="477"/>
      <c r="R171" s="477"/>
      <c r="S171" s="477"/>
      <c r="T171" s="477"/>
      <c r="U171" s="477"/>
      <c r="V171" s="477"/>
      <c r="W171" s="477"/>
      <c r="X171" s="477"/>
      <c r="Y171" s="477"/>
      <c r="Z171" s="477"/>
      <c r="AA171" s="477"/>
      <c r="AB171" s="477"/>
      <c r="AC171" s="477"/>
      <c r="AD171" s="148"/>
      <c r="AE171" s="148"/>
      <c r="AF171" s="148"/>
      <c r="AG171" s="37"/>
      <c r="AH171" s="37"/>
      <c r="AI171" s="37"/>
      <c r="AJ171" s="37"/>
      <c r="AK171" s="37"/>
      <c r="AL171" s="37"/>
      <c r="AM171" s="37"/>
      <c r="AN171" s="37"/>
      <c r="AO171" s="37"/>
      <c r="AP171" s="149"/>
      <c r="AQ171" s="116"/>
      <c r="AR171" s="2"/>
    </row>
    <row r="172" spans="1:44" ht="49.5" customHeight="1" x14ac:dyDescent="0.25">
      <c r="A172" s="114"/>
      <c r="B172" s="26"/>
      <c r="C172" s="150"/>
      <c r="D172" s="37"/>
      <c r="E172" s="37"/>
      <c r="F172" s="267" t="s">
        <v>99</v>
      </c>
      <c r="G172" s="268"/>
      <c r="H172" s="268"/>
      <c r="I172" s="268"/>
      <c r="J172" s="268"/>
      <c r="K172" s="268"/>
      <c r="L172" s="268"/>
      <c r="M172" s="269" t="s">
        <v>80</v>
      </c>
      <c r="N172" s="269"/>
      <c r="O172" s="269"/>
      <c r="P172" s="269"/>
      <c r="Q172" s="269"/>
      <c r="R172" s="269"/>
      <c r="S172" s="269"/>
      <c r="T172" s="269"/>
      <c r="U172" s="269"/>
      <c r="V172" s="269"/>
      <c r="W172" s="269"/>
      <c r="X172" s="269"/>
      <c r="Y172" s="269" t="s">
        <v>74</v>
      </c>
      <c r="Z172" s="269"/>
      <c r="AA172" s="269"/>
      <c r="AB172" s="269"/>
      <c r="AC172" s="269"/>
      <c r="AD172" s="269"/>
      <c r="AE172" s="269"/>
      <c r="AF172" s="269"/>
      <c r="AG172" s="269" t="s">
        <v>38</v>
      </c>
      <c r="AH172" s="269"/>
      <c r="AI172" s="269"/>
      <c r="AJ172" s="269"/>
      <c r="AK172" s="269"/>
      <c r="AL172" s="269"/>
      <c r="AM172" s="270"/>
      <c r="AO172" s="143"/>
      <c r="AP172" s="144"/>
      <c r="AQ172" s="36"/>
      <c r="AR172" s="2"/>
    </row>
    <row r="173" spans="1:44" ht="15.75" customHeight="1" x14ac:dyDescent="0.25">
      <c r="A173" s="43"/>
      <c r="B173" s="7"/>
      <c r="C173" s="151"/>
      <c r="D173" s="8"/>
      <c r="E173" s="8"/>
      <c r="F173" s="683">
        <f>+$AH$30</f>
        <v>0</v>
      </c>
      <c r="G173" s="684"/>
      <c r="H173" s="684"/>
      <c r="I173" s="684"/>
      <c r="J173" s="684"/>
      <c r="K173" s="684"/>
      <c r="L173" s="684"/>
      <c r="M173" s="686" t="s">
        <v>12</v>
      </c>
      <c r="N173" s="686"/>
      <c r="O173" s="686"/>
      <c r="P173" s="686"/>
      <c r="Q173" s="686"/>
      <c r="R173" s="686"/>
      <c r="S173" s="687">
        <f>+AA154</f>
        <v>0</v>
      </c>
      <c r="T173" s="688"/>
      <c r="U173" s="688"/>
      <c r="V173" s="688"/>
      <c r="W173" s="688"/>
      <c r="X173" s="688"/>
      <c r="Y173" s="689">
        <f>AB168</f>
        <v>0</v>
      </c>
      <c r="Z173" s="689"/>
      <c r="AA173" s="689"/>
      <c r="AB173" s="689"/>
      <c r="AC173" s="689"/>
      <c r="AD173" s="689"/>
      <c r="AE173" s="689"/>
      <c r="AF173" s="689"/>
      <c r="AG173" s="690" t="str">
        <f>+IF(OR(S173&gt;=Y173,S174&gt;Y174),"NO CONFORME","CONFORME")</f>
        <v>NO CONFORME</v>
      </c>
      <c r="AH173" s="690"/>
      <c r="AI173" s="690"/>
      <c r="AJ173" s="690"/>
      <c r="AK173" s="690"/>
      <c r="AL173" s="690"/>
      <c r="AM173" s="691"/>
      <c r="AO173" s="127"/>
      <c r="AP173" s="136"/>
      <c r="AQ173" s="7"/>
      <c r="AR173" s="7"/>
    </row>
    <row r="174" spans="1:44" ht="15.75" customHeight="1" thickBot="1" x14ac:dyDescent="0.3">
      <c r="A174" s="43"/>
      <c r="B174" s="7"/>
      <c r="C174" s="151"/>
      <c r="D174" s="8"/>
      <c r="E174" s="8"/>
      <c r="F174" s="685"/>
      <c r="G174" s="664"/>
      <c r="H174" s="664"/>
      <c r="I174" s="664"/>
      <c r="J174" s="664"/>
      <c r="K174" s="664"/>
      <c r="L174" s="664"/>
      <c r="M174" s="663" t="s">
        <v>13</v>
      </c>
      <c r="N174" s="663"/>
      <c r="O174" s="663"/>
      <c r="P174" s="663"/>
      <c r="Q174" s="663"/>
      <c r="R174" s="663"/>
      <c r="S174" s="694">
        <f>+AA155</f>
        <v>0</v>
      </c>
      <c r="T174" s="695"/>
      <c r="U174" s="695"/>
      <c r="V174" s="695"/>
      <c r="W174" s="695"/>
      <c r="X174" s="695"/>
      <c r="Y174" s="696">
        <v>0</v>
      </c>
      <c r="Z174" s="696"/>
      <c r="AA174" s="696"/>
      <c r="AB174" s="696"/>
      <c r="AC174" s="696"/>
      <c r="AD174" s="696"/>
      <c r="AE174" s="696"/>
      <c r="AF174" s="696"/>
      <c r="AG174" s="692"/>
      <c r="AH174" s="692"/>
      <c r="AI174" s="692"/>
      <c r="AJ174" s="692"/>
      <c r="AK174" s="692"/>
      <c r="AL174" s="692"/>
      <c r="AM174" s="693"/>
      <c r="AO174" s="127"/>
      <c r="AP174" s="136"/>
      <c r="AQ174" s="7"/>
      <c r="AR174" s="7"/>
    </row>
    <row r="175" spans="1:44" ht="8.25" customHeight="1" thickBot="1" x14ac:dyDescent="0.3">
      <c r="A175" s="43"/>
      <c r="B175" s="7"/>
      <c r="C175" s="152"/>
      <c r="D175" s="153"/>
      <c r="E175" s="153"/>
      <c r="F175" s="153"/>
      <c r="G175" s="140"/>
      <c r="H175" s="140"/>
      <c r="I175" s="140"/>
      <c r="J175" s="140"/>
      <c r="K175" s="140"/>
      <c r="L175" s="140"/>
      <c r="M175" s="140"/>
      <c r="N175" s="133"/>
      <c r="O175" s="133"/>
      <c r="P175" s="133"/>
      <c r="Q175" s="133"/>
      <c r="R175" s="133"/>
      <c r="S175" s="133"/>
      <c r="T175" s="154"/>
      <c r="U175" s="155"/>
      <c r="V175" s="155"/>
      <c r="W175" s="155"/>
      <c r="X175" s="155"/>
      <c r="Y175" s="155"/>
      <c r="Z175" s="156"/>
      <c r="AA175" s="156"/>
      <c r="AB175" s="156"/>
      <c r="AC175" s="156"/>
      <c r="AD175" s="156"/>
      <c r="AE175" s="156"/>
      <c r="AF175" s="156"/>
      <c r="AG175" s="156"/>
      <c r="AH175" s="157"/>
      <c r="AI175" s="157"/>
      <c r="AJ175" s="157"/>
      <c r="AK175" s="157"/>
      <c r="AL175" s="157"/>
      <c r="AM175" s="157"/>
      <c r="AN175" s="157"/>
      <c r="AO175" s="158"/>
      <c r="AP175" s="159"/>
      <c r="AQ175" s="7"/>
      <c r="AR175" s="7"/>
    </row>
    <row r="176" spans="1:44" ht="8.25" customHeight="1" thickBot="1" x14ac:dyDescent="0.3">
      <c r="A176" s="114"/>
      <c r="B176" s="26"/>
      <c r="C176" s="37"/>
      <c r="D176" s="37"/>
      <c r="E176" s="37"/>
      <c r="F176" s="37"/>
      <c r="G176" s="38"/>
      <c r="H176" s="38"/>
      <c r="I176" s="38"/>
      <c r="J176" s="38"/>
      <c r="K176" s="38"/>
      <c r="L176" s="38"/>
      <c r="M176" s="38"/>
      <c r="N176" s="35"/>
      <c r="O176" s="35"/>
      <c r="P176" s="35"/>
      <c r="Q176" s="35"/>
      <c r="R176" s="35"/>
      <c r="S176" s="35"/>
      <c r="T176" s="35"/>
      <c r="U176" s="35"/>
      <c r="V176" s="35"/>
      <c r="W176" s="35"/>
      <c r="X176" s="35"/>
      <c r="Y176" s="35"/>
      <c r="Z176" s="35"/>
      <c r="AA176" s="35"/>
      <c r="AB176" s="35"/>
      <c r="AC176" s="35"/>
      <c r="AD176" s="35"/>
      <c r="AE176" s="35"/>
      <c r="AF176" s="35"/>
      <c r="AG176" s="35"/>
      <c r="AH176" s="117"/>
      <c r="AI176" s="117"/>
      <c r="AJ176" s="117"/>
      <c r="AK176" s="117"/>
      <c r="AL176" s="117"/>
      <c r="AM176" s="117"/>
      <c r="AN176" s="117"/>
      <c r="AO176" s="36"/>
      <c r="AP176" s="36"/>
      <c r="AQ176" s="36"/>
      <c r="AR176" s="2"/>
    </row>
    <row r="177" spans="1:44" ht="45" customHeight="1" x14ac:dyDescent="0.25">
      <c r="A177" s="114"/>
      <c r="B177" s="26"/>
      <c r="C177" s="363" t="s">
        <v>77</v>
      </c>
      <c r="D177" s="364"/>
      <c r="E177" s="364"/>
      <c r="F177" s="364"/>
      <c r="G177" s="364"/>
      <c r="H177" s="364"/>
      <c r="I177" s="364"/>
      <c r="J177" s="364"/>
      <c r="K177" s="364"/>
      <c r="L177" s="364"/>
      <c r="M177" s="364"/>
      <c r="N177" s="364"/>
      <c r="O177" s="364"/>
      <c r="P177" s="364"/>
      <c r="Q177" s="364"/>
      <c r="R177" s="364"/>
      <c r="S177" s="364"/>
      <c r="T177" s="364"/>
      <c r="U177" s="364"/>
      <c r="V177" s="364"/>
      <c r="W177" s="364"/>
      <c r="X177" s="364"/>
      <c r="Y177" s="364"/>
      <c r="Z177" s="364"/>
      <c r="AA177" s="364"/>
      <c r="AB177" s="364"/>
      <c r="AC177" s="364"/>
      <c r="AD177" s="364"/>
      <c r="AE177" s="364"/>
      <c r="AF177" s="364"/>
      <c r="AG177" s="364"/>
      <c r="AH177" s="364"/>
      <c r="AI177" s="364"/>
      <c r="AJ177" s="364"/>
      <c r="AK177" s="364"/>
      <c r="AL177" s="364"/>
      <c r="AM177" s="364"/>
      <c r="AN177" s="364"/>
      <c r="AO177" s="364"/>
      <c r="AP177" s="365"/>
      <c r="AQ177" s="36"/>
      <c r="AR177" s="2"/>
    </row>
    <row r="178" spans="1:44" ht="17.25" customHeight="1" thickBot="1" x14ac:dyDescent="0.3">
      <c r="A178" s="114"/>
      <c r="B178" s="26"/>
      <c r="C178" s="151"/>
      <c r="D178" s="8"/>
      <c r="E178" s="8"/>
      <c r="F178" s="8"/>
      <c r="G178" s="10"/>
      <c r="H178" s="10"/>
      <c r="I178" s="10"/>
      <c r="J178" s="10"/>
      <c r="K178" s="10"/>
      <c r="L178" s="10"/>
      <c r="M178" s="10"/>
      <c r="N178" s="19"/>
      <c r="O178" s="19"/>
      <c r="P178" s="19"/>
      <c r="Q178" s="19"/>
      <c r="R178" s="19"/>
      <c r="S178" s="19"/>
      <c r="T178" s="19"/>
      <c r="U178" s="19"/>
      <c r="V178" s="19"/>
      <c r="W178" s="19"/>
      <c r="X178" s="19"/>
      <c r="Y178" s="19"/>
      <c r="Z178" s="19"/>
      <c r="AA178" s="19"/>
      <c r="AB178" s="19"/>
      <c r="AC178" s="19"/>
      <c r="AD178" s="19"/>
      <c r="AE178" s="19"/>
      <c r="AF178" s="19"/>
      <c r="AG178" s="19"/>
      <c r="AH178" s="118"/>
      <c r="AI178" s="118"/>
      <c r="AJ178" s="118"/>
      <c r="AK178" s="118"/>
      <c r="AL178" s="118"/>
      <c r="AM178" s="118"/>
      <c r="AN178" s="118"/>
      <c r="AO178" s="127"/>
      <c r="AP178" s="136"/>
      <c r="AQ178" s="7"/>
      <c r="AR178" s="2"/>
    </row>
    <row r="179" spans="1:44" ht="17.25" customHeight="1" thickBot="1" x14ac:dyDescent="0.3">
      <c r="A179" s="114"/>
      <c r="B179" s="26"/>
      <c r="C179" s="151"/>
      <c r="D179" s="39"/>
      <c r="E179" s="39"/>
      <c r="F179" s="39"/>
      <c r="G179" s="39"/>
      <c r="H179" s="39"/>
      <c r="I179" s="39"/>
      <c r="J179" s="39"/>
      <c r="K179" s="39"/>
      <c r="L179" s="39"/>
      <c r="M179" s="39"/>
      <c r="N179" s="39"/>
      <c r="O179" s="39"/>
      <c r="P179" s="39"/>
      <c r="Q179" s="679" t="s">
        <v>0</v>
      </c>
      <c r="R179" s="668"/>
      <c r="S179" s="680"/>
      <c r="T179" s="667" t="s">
        <v>1</v>
      </c>
      <c r="U179" s="668"/>
      <c r="V179" s="680"/>
      <c r="W179" s="667" t="s">
        <v>4</v>
      </c>
      <c r="X179" s="668"/>
      <c r="Y179" s="668"/>
      <c r="Z179" s="668"/>
      <c r="AA179" s="668"/>
      <c r="AB179" s="668"/>
      <c r="AC179" s="668"/>
      <c r="AD179" s="668"/>
      <c r="AE179" s="668"/>
      <c r="AF179" s="668"/>
      <c r="AG179" s="668"/>
      <c r="AH179" s="668"/>
      <c r="AI179" s="668"/>
      <c r="AJ179" s="668"/>
      <c r="AK179" s="668"/>
      <c r="AL179" s="668"/>
      <c r="AM179" s="668"/>
      <c r="AN179" s="668"/>
      <c r="AO179" s="669"/>
      <c r="AP179" s="136"/>
      <c r="AQ179" s="7"/>
      <c r="AR179" s="2"/>
    </row>
    <row r="180" spans="1:44" ht="23.25" customHeight="1" x14ac:dyDescent="0.25">
      <c r="A180" s="114"/>
      <c r="B180" s="26"/>
      <c r="C180" s="151"/>
      <c r="D180" s="302" t="s">
        <v>6</v>
      </c>
      <c r="E180" s="303"/>
      <c r="F180" s="303"/>
      <c r="G180" s="303"/>
      <c r="H180" s="303"/>
      <c r="I180" s="303"/>
      <c r="J180" s="303"/>
      <c r="K180" s="303"/>
      <c r="L180" s="303"/>
      <c r="M180" s="303"/>
      <c r="N180" s="303"/>
      <c r="O180" s="303"/>
      <c r="P180" s="303"/>
      <c r="Q180" s="681"/>
      <c r="R180" s="682"/>
      <c r="S180" s="682"/>
      <c r="T180" s="682"/>
      <c r="U180" s="682"/>
      <c r="V180" s="682"/>
      <c r="W180" s="670"/>
      <c r="X180" s="671"/>
      <c r="Y180" s="671"/>
      <c r="Z180" s="671"/>
      <c r="AA180" s="671"/>
      <c r="AB180" s="671"/>
      <c r="AC180" s="671"/>
      <c r="AD180" s="671"/>
      <c r="AE180" s="671"/>
      <c r="AF180" s="671"/>
      <c r="AG180" s="671"/>
      <c r="AH180" s="671"/>
      <c r="AI180" s="671"/>
      <c r="AJ180" s="671"/>
      <c r="AK180" s="671"/>
      <c r="AL180" s="671"/>
      <c r="AM180" s="671"/>
      <c r="AN180" s="671"/>
      <c r="AO180" s="672"/>
      <c r="AP180" s="136"/>
      <c r="AQ180" s="7"/>
      <c r="AR180" s="2"/>
    </row>
    <row r="181" spans="1:44" ht="27" customHeight="1" x14ac:dyDescent="0.25">
      <c r="A181" s="114"/>
      <c r="B181" s="26"/>
      <c r="C181" s="151"/>
      <c r="D181" s="273" t="s">
        <v>7</v>
      </c>
      <c r="E181" s="274"/>
      <c r="F181" s="274"/>
      <c r="G181" s="274"/>
      <c r="H181" s="274"/>
      <c r="I181" s="274"/>
      <c r="J181" s="274"/>
      <c r="K181" s="274"/>
      <c r="L181" s="274"/>
      <c r="M181" s="274"/>
      <c r="N181" s="274"/>
      <c r="O181" s="274"/>
      <c r="P181" s="274"/>
      <c r="Q181" s="357"/>
      <c r="R181" s="358"/>
      <c r="S181" s="358"/>
      <c r="T181" s="358"/>
      <c r="U181" s="358"/>
      <c r="V181" s="358"/>
      <c r="W181" s="673"/>
      <c r="X181" s="674"/>
      <c r="Y181" s="674"/>
      <c r="Z181" s="674"/>
      <c r="AA181" s="674"/>
      <c r="AB181" s="674"/>
      <c r="AC181" s="674"/>
      <c r="AD181" s="674"/>
      <c r="AE181" s="674"/>
      <c r="AF181" s="674"/>
      <c r="AG181" s="674"/>
      <c r="AH181" s="674"/>
      <c r="AI181" s="674"/>
      <c r="AJ181" s="674"/>
      <c r="AK181" s="674"/>
      <c r="AL181" s="674"/>
      <c r="AM181" s="674"/>
      <c r="AN181" s="674"/>
      <c r="AO181" s="675"/>
      <c r="AP181" s="136"/>
      <c r="AQ181" s="7"/>
      <c r="AR181" s="2"/>
    </row>
    <row r="182" spans="1:44" ht="64.5" customHeight="1" thickBot="1" x14ac:dyDescent="0.3">
      <c r="A182" s="114"/>
      <c r="B182" s="26"/>
      <c r="C182" s="151"/>
      <c r="D182" s="359" t="s">
        <v>75</v>
      </c>
      <c r="E182" s="360"/>
      <c r="F182" s="360"/>
      <c r="G182" s="360"/>
      <c r="H182" s="360"/>
      <c r="I182" s="360"/>
      <c r="J182" s="360"/>
      <c r="K182" s="360"/>
      <c r="L182" s="360"/>
      <c r="M182" s="360"/>
      <c r="N182" s="360"/>
      <c r="O182" s="360"/>
      <c r="P182" s="360"/>
      <c r="Q182" s="361"/>
      <c r="R182" s="362"/>
      <c r="S182" s="362"/>
      <c r="T182" s="362"/>
      <c r="U182" s="362"/>
      <c r="V182" s="362"/>
      <c r="W182" s="676"/>
      <c r="X182" s="677"/>
      <c r="Y182" s="677"/>
      <c r="Z182" s="677"/>
      <c r="AA182" s="677"/>
      <c r="AB182" s="677"/>
      <c r="AC182" s="677"/>
      <c r="AD182" s="677"/>
      <c r="AE182" s="677"/>
      <c r="AF182" s="677"/>
      <c r="AG182" s="677"/>
      <c r="AH182" s="677"/>
      <c r="AI182" s="677"/>
      <c r="AJ182" s="677"/>
      <c r="AK182" s="677"/>
      <c r="AL182" s="677"/>
      <c r="AM182" s="677"/>
      <c r="AN182" s="677"/>
      <c r="AO182" s="678"/>
      <c r="AP182" s="136"/>
      <c r="AQ182" s="7"/>
      <c r="AR182" s="2"/>
    </row>
    <row r="183" spans="1:44" ht="8.25" customHeight="1" thickBot="1" x14ac:dyDescent="0.3">
      <c r="A183" s="114"/>
      <c r="B183" s="26"/>
      <c r="C183" s="152"/>
      <c r="D183" s="132"/>
      <c r="E183" s="132"/>
      <c r="F183" s="132"/>
      <c r="G183" s="132"/>
      <c r="H183" s="132"/>
      <c r="I183" s="132"/>
      <c r="J183" s="132"/>
      <c r="K183" s="132"/>
      <c r="L183" s="132"/>
      <c r="M183" s="132"/>
      <c r="N183" s="132"/>
      <c r="O183" s="132"/>
      <c r="P183" s="132"/>
      <c r="Q183" s="160"/>
      <c r="R183" s="160"/>
      <c r="S183" s="160"/>
      <c r="T183" s="160"/>
      <c r="U183" s="160"/>
      <c r="V183" s="160"/>
      <c r="W183" s="161"/>
      <c r="X183" s="161"/>
      <c r="Y183" s="161"/>
      <c r="Z183" s="161"/>
      <c r="AA183" s="161"/>
      <c r="AB183" s="161"/>
      <c r="AC183" s="161"/>
      <c r="AD183" s="161"/>
      <c r="AE183" s="161"/>
      <c r="AF183" s="161"/>
      <c r="AG183" s="161"/>
      <c r="AH183" s="161"/>
      <c r="AI183" s="161"/>
      <c r="AJ183" s="161"/>
      <c r="AK183" s="161"/>
      <c r="AL183" s="161"/>
      <c r="AM183" s="161"/>
      <c r="AN183" s="161"/>
      <c r="AO183" s="161"/>
      <c r="AP183" s="159"/>
      <c r="AQ183" s="7"/>
      <c r="AR183" s="2"/>
    </row>
    <row r="184" spans="1:44" ht="8.25" customHeight="1" thickBot="1" x14ac:dyDescent="0.3">
      <c r="A184" s="114"/>
      <c r="B184" s="26"/>
      <c r="C184" s="8"/>
      <c r="D184" s="20"/>
      <c r="E184" s="20"/>
      <c r="F184" s="20"/>
      <c r="G184" s="20"/>
      <c r="H184" s="20"/>
      <c r="I184" s="20"/>
      <c r="J184" s="20"/>
      <c r="K184" s="20"/>
      <c r="L184" s="20"/>
      <c r="M184" s="20"/>
      <c r="N184" s="20"/>
      <c r="O184" s="20"/>
      <c r="P184" s="20"/>
      <c r="Q184" s="21"/>
      <c r="R184" s="21"/>
      <c r="S184" s="21"/>
      <c r="T184" s="21"/>
      <c r="U184" s="21"/>
      <c r="V184" s="21"/>
      <c r="W184" s="22"/>
      <c r="X184" s="22"/>
      <c r="Y184" s="22"/>
      <c r="Z184" s="22"/>
      <c r="AA184" s="22"/>
      <c r="AB184" s="22"/>
      <c r="AC184" s="22"/>
      <c r="AD184" s="22"/>
      <c r="AE184" s="22"/>
      <c r="AF184" s="22"/>
      <c r="AG184" s="22"/>
      <c r="AH184" s="22"/>
      <c r="AI184" s="22"/>
      <c r="AJ184" s="22"/>
      <c r="AK184" s="22"/>
      <c r="AL184" s="22"/>
      <c r="AM184" s="22"/>
      <c r="AN184" s="22"/>
      <c r="AO184" s="7"/>
      <c r="AP184" s="7"/>
      <c r="AQ184" s="7"/>
      <c r="AR184" s="2"/>
    </row>
    <row r="185" spans="1:44" ht="80.25" customHeight="1" x14ac:dyDescent="0.25">
      <c r="A185" s="114"/>
      <c r="B185" s="26"/>
      <c r="C185" s="488" t="s">
        <v>170</v>
      </c>
      <c r="D185" s="489"/>
      <c r="E185" s="489"/>
      <c r="F185" s="489"/>
      <c r="G185" s="489"/>
      <c r="H185" s="489"/>
      <c r="I185" s="489"/>
      <c r="J185" s="489"/>
      <c r="K185" s="489"/>
      <c r="L185" s="489"/>
      <c r="M185" s="489"/>
      <c r="N185" s="489"/>
      <c r="O185" s="489"/>
      <c r="P185" s="489"/>
      <c r="Q185" s="489"/>
      <c r="R185" s="489"/>
      <c r="S185" s="489"/>
      <c r="T185" s="489"/>
      <c r="U185" s="489"/>
      <c r="V185" s="489"/>
      <c r="W185" s="489"/>
      <c r="X185" s="489"/>
      <c r="Y185" s="489"/>
      <c r="Z185" s="489"/>
      <c r="AA185" s="489"/>
      <c r="AB185" s="489"/>
      <c r="AC185" s="489"/>
      <c r="AD185" s="489"/>
      <c r="AE185" s="489"/>
      <c r="AF185" s="489"/>
      <c r="AG185" s="489"/>
      <c r="AH185" s="489"/>
      <c r="AI185" s="489"/>
      <c r="AJ185" s="489"/>
      <c r="AK185" s="489"/>
      <c r="AL185" s="489"/>
      <c r="AM185" s="489"/>
      <c r="AN185" s="489"/>
      <c r="AO185" s="489"/>
      <c r="AP185" s="490"/>
      <c r="AQ185" s="7"/>
      <c r="AR185" s="2"/>
    </row>
    <row r="186" spans="1:44" ht="18" customHeight="1" x14ac:dyDescent="0.25">
      <c r="A186" s="114"/>
      <c r="B186" s="26"/>
      <c r="C186" s="162" t="s">
        <v>171</v>
      </c>
      <c r="D186" s="163"/>
      <c r="E186" s="163"/>
      <c r="F186" s="163"/>
      <c r="G186" s="163"/>
      <c r="H186" s="163"/>
      <c r="I186" s="163"/>
      <c r="J186" s="163"/>
      <c r="K186" s="163"/>
      <c r="L186" s="163"/>
      <c r="M186" s="163"/>
      <c r="N186" s="163"/>
      <c r="O186" s="163"/>
      <c r="P186" s="163"/>
      <c r="Q186" s="163"/>
      <c r="R186" s="163"/>
      <c r="S186" s="163"/>
      <c r="T186" s="163"/>
      <c r="U186" s="163"/>
      <c r="V186" s="163"/>
      <c r="W186" s="163"/>
      <c r="X186" s="163"/>
      <c r="Y186" s="163"/>
      <c r="Z186" s="163"/>
      <c r="AA186" s="163"/>
      <c r="AB186" s="163"/>
      <c r="AC186" s="163"/>
      <c r="AD186" s="163"/>
      <c r="AE186" s="163"/>
      <c r="AF186" s="163"/>
      <c r="AG186" s="163"/>
      <c r="AH186" s="163"/>
      <c r="AI186" s="163"/>
      <c r="AJ186" s="163"/>
      <c r="AK186" s="163"/>
      <c r="AL186" s="163"/>
      <c r="AM186" s="163"/>
      <c r="AN186" s="163"/>
      <c r="AO186" s="163"/>
      <c r="AP186" s="44"/>
      <c r="AQ186" s="7"/>
      <c r="AR186" s="2"/>
    </row>
    <row r="187" spans="1:44" ht="38.5" customHeight="1" thickBot="1" x14ac:dyDescent="0.3">
      <c r="A187" s="114"/>
      <c r="B187" s="26"/>
      <c r="C187" s="473" t="s">
        <v>91</v>
      </c>
      <c r="D187" s="474"/>
      <c r="E187" s="474"/>
      <c r="F187" s="474"/>
      <c r="G187" s="474"/>
      <c r="H187" s="474"/>
      <c r="I187" s="474"/>
      <c r="J187" s="474"/>
      <c r="K187" s="474"/>
      <c r="L187" s="474"/>
      <c r="M187" s="474"/>
      <c r="N187" s="474"/>
      <c r="O187" s="474"/>
      <c r="P187" s="474"/>
      <c r="Q187" s="474"/>
      <c r="R187" s="474"/>
      <c r="S187" s="474"/>
      <c r="T187" s="474"/>
      <c r="U187" s="474"/>
      <c r="V187" s="474"/>
      <c r="W187" s="474"/>
      <c r="X187" s="474"/>
      <c r="Y187" s="474"/>
      <c r="Z187" s="474"/>
      <c r="AA187" s="474"/>
      <c r="AB187" s="474"/>
      <c r="AC187" s="474"/>
      <c r="AD187" s="474"/>
      <c r="AE187" s="474"/>
      <c r="AF187" s="474"/>
      <c r="AG187" s="474"/>
      <c r="AH187" s="474"/>
      <c r="AI187" s="474"/>
      <c r="AJ187" s="474"/>
      <c r="AK187" s="474"/>
      <c r="AL187" s="474"/>
      <c r="AM187" s="474"/>
      <c r="AN187" s="474"/>
      <c r="AO187" s="474"/>
      <c r="AP187" s="475"/>
      <c r="AQ187" s="7"/>
      <c r="AR187" s="2"/>
    </row>
    <row r="188" spans="1:44" ht="14" x14ac:dyDescent="0.25">
      <c r="A188" s="114"/>
      <c r="B188" s="26"/>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7"/>
      <c r="AQ188" s="7"/>
      <c r="AR188" s="2"/>
    </row>
    <row r="189" spans="1:44" ht="9" hidden="1" customHeight="1" x14ac:dyDescent="0.25"/>
    <row r="190" spans="1:44" ht="15" customHeight="1" thickBot="1" x14ac:dyDescent="0.35">
      <c r="C190" s="484" t="s">
        <v>149</v>
      </c>
      <c r="D190" s="484"/>
      <c r="E190" s="484"/>
      <c r="F190" s="484"/>
      <c r="G190" s="484"/>
      <c r="H190" s="484"/>
      <c r="I190" s="484"/>
      <c r="J190" s="484"/>
      <c r="K190" s="484"/>
      <c r="L190" s="484"/>
      <c r="M190" s="484"/>
      <c r="N190" s="484"/>
      <c r="O190" s="484"/>
      <c r="P190" s="484"/>
      <c r="Q190" s="484"/>
      <c r="R190" s="484"/>
      <c r="S190" s="484"/>
      <c r="T190" s="484"/>
      <c r="U190" s="484"/>
      <c r="V190" s="484"/>
      <c r="W190" s="484"/>
      <c r="X190" s="484"/>
      <c r="Y190" s="484"/>
      <c r="Z190" s="484"/>
      <c r="AA190" s="484"/>
      <c r="AB190" s="484"/>
      <c r="AC190" s="484"/>
      <c r="AD190" s="484"/>
      <c r="AE190" s="484"/>
      <c r="AF190" s="484"/>
      <c r="AG190" s="484"/>
      <c r="AH190" s="484"/>
      <c r="AI190" s="484"/>
      <c r="AJ190" s="484"/>
      <c r="AK190" s="484"/>
      <c r="AL190" s="484"/>
      <c r="AM190" s="484"/>
      <c r="AN190" s="484"/>
      <c r="AO190" s="484"/>
      <c r="AP190" s="484"/>
      <c r="AQ190" s="119"/>
    </row>
    <row r="191" spans="1:44" ht="17.25" customHeight="1" x14ac:dyDescent="0.3">
      <c r="C191" s="485" t="s">
        <v>174</v>
      </c>
      <c r="D191" s="486"/>
      <c r="E191" s="486"/>
      <c r="F191" s="486"/>
      <c r="G191" s="486"/>
      <c r="H191" s="486"/>
      <c r="I191" s="486"/>
      <c r="J191" s="486"/>
      <c r="K191" s="486"/>
      <c r="L191" s="486"/>
      <c r="M191" s="486"/>
      <c r="N191" s="486"/>
      <c r="O191" s="486"/>
      <c r="P191" s="486"/>
      <c r="Q191" s="486"/>
      <c r="R191" s="486"/>
      <c r="S191" s="486"/>
      <c r="T191" s="486"/>
      <c r="U191" s="486"/>
      <c r="V191" s="486"/>
      <c r="W191" s="486"/>
      <c r="X191" s="486"/>
      <c r="Y191" s="486"/>
      <c r="Z191" s="486"/>
      <c r="AA191" s="486"/>
      <c r="AB191" s="486"/>
      <c r="AC191" s="486"/>
      <c r="AD191" s="486"/>
      <c r="AE191" s="486"/>
      <c r="AF191" s="486"/>
      <c r="AG191" s="486"/>
      <c r="AH191" s="486"/>
      <c r="AI191" s="486"/>
      <c r="AJ191" s="486"/>
      <c r="AK191" s="486"/>
      <c r="AL191" s="486"/>
      <c r="AM191" s="486"/>
      <c r="AN191" s="486"/>
      <c r="AO191" s="486"/>
      <c r="AP191" s="487"/>
      <c r="AQ191" s="3"/>
    </row>
    <row r="192" spans="1:44" ht="17.25" customHeight="1" x14ac:dyDescent="0.25">
      <c r="C192" s="478"/>
      <c r="D192" s="479"/>
      <c r="E192" s="479"/>
      <c r="F192" s="479"/>
      <c r="G192" s="479"/>
      <c r="H192" s="479"/>
      <c r="I192" s="479"/>
      <c r="J192" s="479"/>
      <c r="K192" s="479"/>
      <c r="L192" s="479"/>
      <c r="M192" s="479"/>
      <c r="N192" s="479"/>
      <c r="O192" s="479"/>
      <c r="P192" s="479"/>
      <c r="Q192" s="479"/>
      <c r="R192" s="479"/>
      <c r="S192" s="479"/>
      <c r="T192" s="479"/>
      <c r="U192" s="479"/>
      <c r="V192" s="479"/>
      <c r="W192" s="479"/>
      <c r="X192" s="479"/>
      <c r="Y192" s="479"/>
      <c r="Z192" s="479"/>
      <c r="AA192" s="479"/>
      <c r="AB192" s="479"/>
      <c r="AC192" s="479"/>
      <c r="AD192" s="479"/>
      <c r="AE192" s="479"/>
      <c r="AF192" s="479"/>
      <c r="AG192" s="479"/>
      <c r="AH192" s="479"/>
      <c r="AI192" s="479"/>
      <c r="AJ192" s="479"/>
      <c r="AK192" s="479"/>
      <c r="AL192" s="479"/>
      <c r="AM192" s="479"/>
      <c r="AN192" s="479"/>
      <c r="AO192" s="479"/>
      <c r="AP192" s="480"/>
      <c r="AQ192" s="34"/>
    </row>
    <row r="193" spans="3:44" ht="17.25" customHeight="1" x14ac:dyDescent="0.25">
      <c r="C193" s="478"/>
      <c r="D193" s="479"/>
      <c r="E193" s="479"/>
      <c r="F193" s="479"/>
      <c r="G193" s="479"/>
      <c r="H193" s="479"/>
      <c r="I193" s="479"/>
      <c r="J193" s="479"/>
      <c r="K193" s="479"/>
      <c r="L193" s="479"/>
      <c r="M193" s="479"/>
      <c r="N193" s="479"/>
      <c r="O193" s="479"/>
      <c r="P193" s="479"/>
      <c r="Q193" s="479"/>
      <c r="R193" s="479"/>
      <c r="S193" s="479"/>
      <c r="T193" s="479"/>
      <c r="U193" s="479"/>
      <c r="V193" s="479"/>
      <c r="W193" s="479"/>
      <c r="X193" s="479"/>
      <c r="Y193" s="479"/>
      <c r="Z193" s="479"/>
      <c r="AA193" s="479"/>
      <c r="AB193" s="479"/>
      <c r="AC193" s="479"/>
      <c r="AD193" s="479"/>
      <c r="AE193" s="479"/>
      <c r="AF193" s="479"/>
      <c r="AG193" s="479"/>
      <c r="AH193" s="479"/>
      <c r="AI193" s="479"/>
      <c r="AJ193" s="479"/>
      <c r="AK193" s="479"/>
      <c r="AL193" s="479"/>
      <c r="AM193" s="479"/>
      <c r="AN193" s="479"/>
      <c r="AO193" s="479"/>
      <c r="AP193" s="480"/>
      <c r="AQ193" s="34"/>
    </row>
    <row r="194" spans="3:44" ht="17.25" customHeight="1" thickBot="1" x14ac:dyDescent="0.3">
      <c r="C194" s="481"/>
      <c r="D194" s="482"/>
      <c r="E194" s="482"/>
      <c r="F194" s="482"/>
      <c r="G194" s="482"/>
      <c r="H194" s="482"/>
      <c r="I194" s="482"/>
      <c r="J194" s="482"/>
      <c r="K194" s="482"/>
      <c r="L194" s="482"/>
      <c r="M194" s="482"/>
      <c r="N194" s="482"/>
      <c r="O194" s="482"/>
      <c r="P194" s="482"/>
      <c r="Q194" s="482"/>
      <c r="R194" s="482"/>
      <c r="S194" s="482"/>
      <c r="T194" s="482"/>
      <c r="U194" s="482"/>
      <c r="V194" s="482"/>
      <c r="W194" s="482"/>
      <c r="X194" s="482"/>
      <c r="Y194" s="482"/>
      <c r="Z194" s="482"/>
      <c r="AA194" s="482"/>
      <c r="AB194" s="482"/>
      <c r="AC194" s="482"/>
      <c r="AD194" s="482"/>
      <c r="AE194" s="482"/>
      <c r="AF194" s="482"/>
      <c r="AG194" s="482"/>
      <c r="AH194" s="482"/>
      <c r="AI194" s="482"/>
      <c r="AJ194" s="482"/>
      <c r="AK194" s="482"/>
      <c r="AL194" s="482"/>
      <c r="AM194" s="482"/>
      <c r="AN194" s="482"/>
      <c r="AO194" s="482"/>
      <c r="AP194" s="483"/>
      <c r="AQ194" s="34"/>
    </row>
    <row r="195" spans="3:44" ht="17.25" customHeight="1" x14ac:dyDescent="0.3">
      <c r="C195" s="485" t="s">
        <v>150</v>
      </c>
      <c r="D195" s="486"/>
      <c r="E195" s="486"/>
      <c r="F195" s="486"/>
      <c r="G195" s="486"/>
      <c r="H195" s="486"/>
      <c r="I195" s="486"/>
      <c r="J195" s="486"/>
      <c r="K195" s="486"/>
      <c r="L195" s="486"/>
      <c r="M195" s="486"/>
      <c r="N195" s="486"/>
      <c r="O195" s="486"/>
      <c r="P195" s="486"/>
      <c r="Q195" s="486"/>
      <c r="R195" s="486"/>
      <c r="S195" s="486"/>
      <c r="T195" s="486"/>
      <c r="U195" s="486"/>
      <c r="V195" s="486"/>
      <c r="W195" s="486"/>
      <c r="X195" s="486"/>
      <c r="Y195" s="486"/>
      <c r="Z195" s="486"/>
      <c r="AA195" s="486"/>
      <c r="AB195" s="486"/>
      <c r="AC195" s="486"/>
      <c r="AD195" s="486"/>
      <c r="AE195" s="486"/>
      <c r="AF195" s="486"/>
      <c r="AG195" s="486"/>
      <c r="AH195" s="486"/>
      <c r="AI195" s="486"/>
      <c r="AJ195" s="486"/>
      <c r="AK195" s="486"/>
      <c r="AL195" s="486"/>
      <c r="AM195" s="486"/>
      <c r="AN195" s="486"/>
      <c r="AO195" s="486"/>
      <c r="AP195" s="487"/>
      <c r="AQ195" s="3"/>
    </row>
    <row r="196" spans="3:44" ht="17.25" customHeight="1" x14ac:dyDescent="0.25">
      <c r="C196" s="478"/>
      <c r="D196" s="479"/>
      <c r="E196" s="479"/>
      <c r="F196" s="479"/>
      <c r="G196" s="479"/>
      <c r="H196" s="479"/>
      <c r="I196" s="479"/>
      <c r="J196" s="479"/>
      <c r="K196" s="479"/>
      <c r="L196" s="479"/>
      <c r="M196" s="479"/>
      <c r="N196" s="479"/>
      <c r="O196" s="479"/>
      <c r="P196" s="479"/>
      <c r="Q196" s="479"/>
      <c r="R196" s="479"/>
      <c r="S196" s="479"/>
      <c r="T196" s="479"/>
      <c r="U196" s="479"/>
      <c r="V196" s="479"/>
      <c r="W196" s="479"/>
      <c r="X196" s="479"/>
      <c r="Y196" s="479"/>
      <c r="Z196" s="479"/>
      <c r="AA196" s="479"/>
      <c r="AB196" s="479"/>
      <c r="AC196" s="479"/>
      <c r="AD196" s="479"/>
      <c r="AE196" s="479"/>
      <c r="AF196" s="479"/>
      <c r="AG196" s="479"/>
      <c r="AH196" s="479"/>
      <c r="AI196" s="479"/>
      <c r="AJ196" s="479"/>
      <c r="AK196" s="479"/>
      <c r="AL196" s="479"/>
      <c r="AM196" s="479"/>
      <c r="AN196" s="479"/>
      <c r="AO196" s="479"/>
      <c r="AP196" s="480"/>
      <c r="AQ196" s="34"/>
    </row>
    <row r="197" spans="3:44" ht="17.25" customHeight="1" x14ac:dyDescent="0.25">
      <c r="C197" s="478"/>
      <c r="D197" s="479"/>
      <c r="E197" s="479"/>
      <c r="F197" s="479"/>
      <c r="G197" s="479"/>
      <c r="H197" s="479"/>
      <c r="I197" s="479"/>
      <c r="J197" s="479"/>
      <c r="K197" s="479"/>
      <c r="L197" s="479"/>
      <c r="M197" s="479"/>
      <c r="N197" s="479"/>
      <c r="O197" s="479"/>
      <c r="P197" s="479"/>
      <c r="Q197" s="479"/>
      <c r="R197" s="479"/>
      <c r="S197" s="479"/>
      <c r="T197" s="479"/>
      <c r="U197" s="479"/>
      <c r="V197" s="479"/>
      <c r="W197" s="479"/>
      <c r="X197" s="479"/>
      <c r="Y197" s="479"/>
      <c r="Z197" s="479"/>
      <c r="AA197" s="479"/>
      <c r="AB197" s="479"/>
      <c r="AC197" s="479"/>
      <c r="AD197" s="479"/>
      <c r="AE197" s="479"/>
      <c r="AF197" s="479"/>
      <c r="AG197" s="479"/>
      <c r="AH197" s="479"/>
      <c r="AI197" s="479"/>
      <c r="AJ197" s="479"/>
      <c r="AK197" s="479"/>
      <c r="AL197" s="479"/>
      <c r="AM197" s="479"/>
      <c r="AN197" s="479"/>
      <c r="AO197" s="479"/>
      <c r="AP197" s="480"/>
      <c r="AQ197" s="34"/>
    </row>
    <row r="198" spans="3:44" ht="17.25" customHeight="1" thickBot="1" x14ac:dyDescent="0.3">
      <c r="C198" s="481"/>
      <c r="D198" s="482"/>
      <c r="E198" s="482"/>
      <c r="F198" s="482"/>
      <c r="G198" s="482"/>
      <c r="H198" s="482"/>
      <c r="I198" s="482"/>
      <c r="J198" s="482"/>
      <c r="K198" s="482"/>
      <c r="L198" s="482"/>
      <c r="M198" s="482"/>
      <c r="N198" s="482"/>
      <c r="O198" s="482"/>
      <c r="P198" s="482"/>
      <c r="Q198" s="482"/>
      <c r="R198" s="482"/>
      <c r="S198" s="482"/>
      <c r="T198" s="482"/>
      <c r="U198" s="482"/>
      <c r="V198" s="482"/>
      <c r="W198" s="482"/>
      <c r="X198" s="482"/>
      <c r="Y198" s="482"/>
      <c r="Z198" s="482"/>
      <c r="AA198" s="482"/>
      <c r="AB198" s="482"/>
      <c r="AC198" s="482"/>
      <c r="AD198" s="482"/>
      <c r="AE198" s="482"/>
      <c r="AF198" s="482"/>
      <c r="AG198" s="482"/>
      <c r="AH198" s="482"/>
      <c r="AI198" s="482"/>
      <c r="AJ198" s="482"/>
      <c r="AK198" s="482"/>
      <c r="AL198" s="482"/>
      <c r="AM198" s="482"/>
      <c r="AN198" s="482"/>
      <c r="AO198" s="482"/>
      <c r="AP198" s="483"/>
      <c r="AQ198" s="34"/>
    </row>
    <row r="199" spans="3:44" ht="5.25" customHeight="1" x14ac:dyDescent="0.25"/>
    <row r="200" spans="3:44" ht="12" customHeight="1" thickBot="1" x14ac:dyDescent="0.3">
      <c r="C200" s="85" t="s">
        <v>151</v>
      </c>
    </row>
    <row r="201" spans="3:44" ht="27.75" customHeight="1" x14ac:dyDescent="0.25">
      <c r="C201" s="254" t="s">
        <v>162</v>
      </c>
      <c r="D201" s="255"/>
      <c r="E201" s="255"/>
      <c r="F201" s="255"/>
      <c r="G201" s="255"/>
      <c r="H201" s="255"/>
      <c r="I201" s="255"/>
      <c r="J201" s="255"/>
      <c r="K201" s="255"/>
      <c r="L201" s="255"/>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6"/>
    </row>
    <row r="202" spans="3:44" ht="27.75" customHeight="1" thickBot="1" x14ac:dyDescent="0.3">
      <c r="C202" s="261" t="s">
        <v>163</v>
      </c>
      <c r="D202" s="262"/>
      <c r="E202" s="262"/>
      <c r="F202" s="262"/>
      <c r="G202" s="262"/>
      <c r="H202" s="262"/>
      <c r="I202" s="262"/>
      <c r="J202" s="262"/>
      <c r="K202" s="262"/>
      <c r="L202" s="262"/>
      <c r="M202" s="262"/>
      <c r="N202" s="262"/>
      <c r="O202" s="262"/>
      <c r="P202" s="262"/>
      <c r="Q202" s="262"/>
      <c r="R202" s="262"/>
      <c r="S202" s="262"/>
      <c r="T202" s="262"/>
      <c r="U202" s="262"/>
      <c r="V202" s="262"/>
      <c r="W202" s="262"/>
      <c r="X202" s="262"/>
      <c r="Y202" s="262"/>
      <c r="Z202" s="262"/>
      <c r="AA202" s="262"/>
      <c r="AB202" s="262"/>
      <c r="AC202" s="262"/>
      <c r="AD202" s="262"/>
      <c r="AE202" s="262"/>
      <c r="AF202" s="262"/>
      <c r="AG202" s="263"/>
      <c r="AH202" s="65" t="s">
        <v>0</v>
      </c>
      <c r="AI202" s="264"/>
      <c r="AJ202" s="264"/>
      <c r="AK202" s="66"/>
      <c r="AL202" s="265" t="s">
        <v>1</v>
      </c>
      <c r="AM202" s="266"/>
      <c r="AN202" s="264"/>
      <c r="AO202" s="264"/>
      <c r="AP202" s="67"/>
    </row>
    <row r="203" spans="3:44" ht="9" customHeight="1" thickBot="1" x14ac:dyDescent="0.3">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120"/>
      <c r="AG203" s="120"/>
      <c r="AH203" s="120"/>
      <c r="AI203" s="120"/>
      <c r="AJ203" s="120"/>
      <c r="AK203" s="120"/>
      <c r="AL203" s="120"/>
      <c r="AM203" s="120"/>
      <c r="AN203" s="120"/>
    </row>
    <row r="204" spans="3:44" ht="12" customHeight="1" thickBot="1" x14ac:dyDescent="0.3">
      <c r="C204" s="257" t="s">
        <v>98</v>
      </c>
      <c r="D204" s="258"/>
      <c r="E204" s="258"/>
      <c r="F204" s="258"/>
      <c r="G204" s="258"/>
      <c r="H204" s="258"/>
      <c r="I204" s="258"/>
      <c r="J204" s="258"/>
      <c r="K204" s="258"/>
      <c r="L204" s="258"/>
      <c r="M204" s="258"/>
      <c r="N204" s="258"/>
      <c r="O204" s="258"/>
      <c r="P204" s="258"/>
      <c r="Q204" s="258"/>
      <c r="R204" s="258"/>
      <c r="S204" s="258"/>
      <c r="T204" s="258"/>
      <c r="U204" s="258"/>
      <c r="V204" s="258"/>
      <c r="W204" s="258"/>
      <c r="X204" s="258"/>
      <c r="Y204" s="258"/>
      <c r="Z204" s="258"/>
      <c r="AA204" s="258"/>
      <c r="AB204" s="258"/>
      <c r="AC204" s="258"/>
      <c r="AD204" s="258"/>
      <c r="AE204" s="258"/>
      <c r="AF204" s="258"/>
      <c r="AG204" s="258"/>
      <c r="AH204" s="258"/>
      <c r="AI204" s="258"/>
      <c r="AJ204" s="258"/>
      <c r="AK204" s="259">
        <f ca="1">+NOW()+AR205</f>
        <v>44092.814385763886</v>
      </c>
      <c r="AL204" s="259"/>
      <c r="AM204" s="259"/>
      <c r="AN204" s="259"/>
      <c r="AO204" s="259"/>
      <c r="AP204" s="260"/>
      <c r="AQ204" s="17"/>
      <c r="AR204" s="49">
        <v>10</v>
      </c>
    </row>
    <row r="205" spans="3:44" ht="12" customHeight="1" thickBot="1" x14ac:dyDescent="0.3">
      <c r="C205" s="247" t="s">
        <v>25</v>
      </c>
      <c r="D205" s="248"/>
      <c r="E205" s="248"/>
      <c r="F205" s="248"/>
      <c r="G205" s="249">
        <f>+X10</f>
        <v>0</v>
      </c>
      <c r="H205" s="249"/>
      <c r="I205" s="249"/>
      <c r="J205" s="249"/>
      <c r="K205" s="249"/>
      <c r="L205" s="249"/>
      <c r="M205" s="18"/>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1"/>
      <c r="AR205" s="129">
        <f>(1/(24*60))*AR204</f>
        <v>6.9444444444444449E-3</v>
      </c>
    </row>
    <row r="206" spans="3:44" ht="4.5" customHeight="1" x14ac:dyDescent="0.25">
      <c r="C206" s="121"/>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c r="AN206" s="122"/>
      <c r="AO206" s="122"/>
      <c r="AP206" s="122"/>
    </row>
    <row r="207" spans="3:44" ht="13.5" thickBot="1" x14ac:dyDescent="0.35">
      <c r="C207" s="5" t="s">
        <v>26</v>
      </c>
    </row>
    <row r="208" spans="3:44" ht="21.75" customHeight="1" x14ac:dyDescent="0.25">
      <c r="C208" s="193" t="s">
        <v>35</v>
      </c>
      <c r="D208" s="194"/>
      <c r="E208" s="194"/>
      <c r="F208" s="194"/>
      <c r="G208" s="189">
        <f>+D21</f>
        <v>0</v>
      </c>
      <c r="H208" s="189"/>
      <c r="I208" s="189"/>
      <c r="J208" s="189"/>
      <c r="K208" s="189"/>
      <c r="L208" s="189"/>
      <c r="M208" s="189"/>
      <c r="N208" s="189"/>
      <c r="O208" s="189"/>
      <c r="P208" s="189"/>
      <c r="Q208" s="189"/>
      <c r="R208" s="189"/>
      <c r="S208" s="189"/>
      <c r="T208" s="189"/>
      <c r="U208" s="189"/>
      <c r="V208" s="190"/>
      <c r="W208" s="250" t="s">
        <v>36</v>
      </c>
      <c r="X208" s="251"/>
      <c r="Y208" s="251"/>
      <c r="Z208" s="251"/>
      <c r="AA208" s="252">
        <f>+D22</f>
        <v>0</v>
      </c>
      <c r="AB208" s="252"/>
      <c r="AC208" s="252"/>
      <c r="AD208" s="252"/>
      <c r="AE208" s="252"/>
      <c r="AF208" s="252"/>
      <c r="AG208" s="252"/>
      <c r="AH208" s="252"/>
      <c r="AI208" s="252"/>
      <c r="AJ208" s="252"/>
      <c r="AK208" s="252"/>
      <c r="AL208" s="252"/>
      <c r="AM208" s="252"/>
      <c r="AN208" s="252"/>
      <c r="AO208" s="252"/>
      <c r="AP208" s="253"/>
    </row>
    <row r="209" spans="1:44" ht="47.25" customHeight="1" x14ac:dyDescent="0.25">
      <c r="C209" s="239" t="s">
        <v>3</v>
      </c>
      <c r="D209" s="240"/>
      <c r="E209" s="240"/>
      <c r="F209" s="240"/>
      <c r="G209" s="240"/>
      <c r="H209" s="240"/>
      <c r="I209" s="240"/>
      <c r="J209" s="240"/>
      <c r="K209" s="240"/>
      <c r="L209" s="240"/>
      <c r="M209" s="240"/>
      <c r="N209" s="240"/>
      <c r="O209" s="240"/>
      <c r="P209" s="240"/>
      <c r="Q209" s="240"/>
      <c r="R209" s="240"/>
      <c r="S209" s="240"/>
      <c r="T209" s="240"/>
      <c r="U209" s="240"/>
      <c r="V209" s="176"/>
      <c r="W209" s="241" t="s">
        <v>3</v>
      </c>
      <c r="X209" s="242"/>
      <c r="Y209" s="242"/>
      <c r="Z209" s="242"/>
      <c r="AA209" s="242"/>
      <c r="AB209" s="242"/>
      <c r="AC209" s="242"/>
      <c r="AD209" s="242"/>
      <c r="AE209" s="242"/>
      <c r="AF209" s="242"/>
      <c r="AG209" s="242"/>
      <c r="AH209" s="242"/>
      <c r="AI209" s="242"/>
      <c r="AJ209" s="242"/>
      <c r="AK209" s="242"/>
      <c r="AL209" s="242"/>
      <c r="AM209" s="242"/>
      <c r="AN209" s="242"/>
      <c r="AO209" s="242"/>
      <c r="AP209" s="243"/>
    </row>
    <row r="210" spans="1:44" ht="17.149999999999999" customHeight="1" thickBot="1" x14ac:dyDescent="0.3">
      <c r="C210" s="164" t="s">
        <v>37</v>
      </c>
      <c r="D210" s="165"/>
      <c r="E210" s="165">
        <f>+AE21</f>
        <v>0</v>
      </c>
      <c r="F210" s="165"/>
      <c r="G210" s="165"/>
      <c r="H210" s="165"/>
      <c r="I210" s="165"/>
      <c r="J210" s="165"/>
      <c r="K210" s="165"/>
      <c r="L210" s="165"/>
      <c r="M210" s="165"/>
      <c r="N210" s="165"/>
      <c r="O210" s="165"/>
      <c r="P210" s="165"/>
      <c r="Q210" s="165"/>
      <c r="R210" s="165"/>
      <c r="S210" s="165"/>
      <c r="T210" s="165"/>
      <c r="U210" s="165"/>
      <c r="V210" s="166"/>
      <c r="W210" s="244" t="s">
        <v>37</v>
      </c>
      <c r="X210" s="245"/>
      <c r="Y210" s="245">
        <f>+AE22</f>
        <v>0</v>
      </c>
      <c r="Z210" s="245"/>
      <c r="AA210" s="245"/>
      <c r="AB210" s="245"/>
      <c r="AC210" s="245"/>
      <c r="AD210" s="245"/>
      <c r="AE210" s="245"/>
      <c r="AF210" s="245"/>
      <c r="AG210" s="245"/>
      <c r="AH210" s="245"/>
      <c r="AI210" s="245"/>
      <c r="AJ210" s="245"/>
      <c r="AK210" s="245"/>
      <c r="AL210" s="245"/>
      <c r="AM210" s="245"/>
      <c r="AN210" s="245"/>
      <c r="AO210" s="245"/>
      <c r="AP210" s="246"/>
    </row>
    <row r="211" spans="1:44" ht="21.75" customHeight="1" x14ac:dyDescent="0.25">
      <c r="C211" s="193" t="s">
        <v>35</v>
      </c>
      <c r="D211" s="194"/>
      <c r="E211" s="194"/>
      <c r="F211" s="194"/>
      <c r="G211" s="195">
        <f>+D23</f>
        <v>0</v>
      </c>
      <c r="H211" s="195"/>
      <c r="I211" s="195"/>
      <c r="J211" s="195"/>
      <c r="K211" s="195"/>
      <c r="L211" s="195"/>
      <c r="M211" s="195"/>
      <c r="N211" s="195"/>
      <c r="O211" s="195"/>
      <c r="P211" s="195"/>
      <c r="Q211" s="195"/>
      <c r="R211" s="195"/>
      <c r="S211" s="195"/>
      <c r="T211" s="195"/>
      <c r="U211" s="195"/>
      <c r="V211" s="196"/>
      <c r="W211" s="197" t="s">
        <v>36</v>
      </c>
      <c r="X211" s="194"/>
      <c r="Y211" s="194"/>
      <c r="Z211" s="194"/>
      <c r="AA211" s="195">
        <f>+D24</f>
        <v>0</v>
      </c>
      <c r="AB211" s="195"/>
      <c r="AC211" s="195"/>
      <c r="AD211" s="195"/>
      <c r="AE211" s="195"/>
      <c r="AF211" s="195"/>
      <c r="AG211" s="195"/>
      <c r="AH211" s="195"/>
      <c r="AI211" s="195"/>
      <c r="AJ211" s="195"/>
      <c r="AK211" s="195"/>
      <c r="AL211" s="195"/>
      <c r="AM211" s="195"/>
      <c r="AN211" s="195"/>
      <c r="AO211" s="195"/>
      <c r="AP211" s="198"/>
    </row>
    <row r="212" spans="1:44" ht="42.75" customHeight="1" x14ac:dyDescent="0.25">
      <c r="A212" s="123"/>
      <c r="B212" s="121"/>
      <c r="C212" s="199" t="s">
        <v>3</v>
      </c>
      <c r="D212" s="178"/>
      <c r="E212" s="178"/>
      <c r="F212" s="178"/>
      <c r="G212" s="178"/>
      <c r="H212" s="178"/>
      <c r="I212" s="178"/>
      <c r="J212" s="178"/>
      <c r="K212" s="178"/>
      <c r="L212" s="178"/>
      <c r="M212" s="178"/>
      <c r="N212" s="178"/>
      <c r="O212" s="178"/>
      <c r="P212" s="178"/>
      <c r="Q212" s="178"/>
      <c r="R212" s="178"/>
      <c r="S212" s="178"/>
      <c r="T212" s="178"/>
      <c r="U212" s="178"/>
      <c r="V212" s="178"/>
      <c r="W212" s="234" t="s">
        <v>3</v>
      </c>
      <c r="X212" s="235"/>
      <c r="Y212" s="235"/>
      <c r="Z212" s="235"/>
      <c r="AA212" s="235"/>
      <c r="AB212" s="235"/>
      <c r="AC212" s="235"/>
      <c r="AD212" s="235"/>
      <c r="AE212" s="235"/>
      <c r="AF212" s="235"/>
      <c r="AG212" s="235"/>
      <c r="AH212" s="235"/>
      <c r="AI212" s="235"/>
      <c r="AJ212" s="235"/>
      <c r="AK212" s="235"/>
      <c r="AL212" s="235"/>
      <c r="AM212" s="235"/>
      <c r="AN212" s="235"/>
      <c r="AO212" s="235"/>
      <c r="AP212" s="236"/>
      <c r="AQ212" s="121"/>
      <c r="AR212" s="16"/>
    </row>
    <row r="213" spans="1:44" ht="16" customHeight="1" thickBot="1" x14ac:dyDescent="0.3">
      <c r="C213" s="164" t="s">
        <v>37</v>
      </c>
      <c r="D213" s="165"/>
      <c r="E213" s="186">
        <f>+AE23</f>
        <v>0</v>
      </c>
      <c r="F213" s="186"/>
      <c r="G213" s="186"/>
      <c r="H213" s="186"/>
      <c r="I213" s="186"/>
      <c r="J213" s="186"/>
      <c r="K213" s="186"/>
      <c r="L213" s="186"/>
      <c r="M213" s="186"/>
      <c r="N213" s="186"/>
      <c r="O213" s="186"/>
      <c r="P213" s="186"/>
      <c r="Q213" s="186"/>
      <c r="R213" s="186"/>
      <c r="S213" s="186"/>
      <c r="T213" s="186"/>
      <c r="U213" s="186"/>
      <c r="V213" s="180"/>
      <c r="W213" s="168" t="s">
        <v>37</v>
      </c>
      <c r="X213" s="165"/>
      <c r="Y213" s="186">
        <f>+AE24</f>
        <v>0</v>
      </c>
      <c r="Z213" s="186"/>
      <c r="AA213" s="186"/>
      <c r="AB213" s="186"/>
      <c r="AC213" s="186"/>
      <c r="AD213" s="186"/>
      <c r="AE213" s="186"/>
      <c r="AF213" s="186"/>
      <c r="AG213" s="186"/>
      <c r="AH213" s="186"/>
      <c r="AI213" s="186"/>
      <c r="AJ213" s="186"/>
      <c r="AK213" s="186"/>
      <c r="AL213" s="186"/>
      <c r="AM213" s="186"/>
      <c r="AN213" s="186"/>
      <c r="AO213" s="186"/>
      <c r="AP213" s="187"/>
    </row>
    <row r="214" spans="1:44" ht="9" customHeight="1" x14ac:dyDescent="0.25">
      <c r="C214" s="71"/>
      <c r="D214" s="71"/>
      <c r="E214" s="71"/>
      <c r="F214" s="71"/>
      <c r="G214" s="71"/>
      <c r="H214" s="71"/>
      <c r="I214" s="71"/>
      <c r="J214" s="71"/>
      <c r="K214" s="71"/>
      <c r="L214" s="71"/>
      <c r="M214" s="71"/>
      <c r="N214" s="71"/>
      <c r="O214" s="71"/>
      <c r="P214" s="71"/>
      <c r="Q214" s="71"/>
      <c r="R214" s="71"/>
      <c r="S214" s="71"/>
      <c r="T214" s="71"/>
      <c r="U214" s="71"/>
      <c r="V214" s="71"/>
      <c r="W214" s="71"/>
      <c r="X214" s="71"/>
      <c r="Y214" s="71"/>
      <c r="Z214" s="71"/>
      <c r="AA214" s="71"/>
      <c r="AB214" s="71"/>
      <c r="AC214" s="71"/>
      <c r="AD214" s="71"/>
      <c r="AE214" s="71"/>
      <c r="AF214" s="71"/>
      <c r="AG214" s="71"/>
      <c r="AH214" s="71"/>
      <c r="AI214" s="71"/>
      <c r="AJ214" s="71"/>
      <c r="AK214" s="71"/>
      <c r="AL214" s="71"/>
      <c r="AM214" s="71"/>
      <c r="AN214" s="71"/>
      <c r="AO214" s="71"/>
      <c r="AP214" s="71"/>
    </row>
    <row r="215" spans="1:44" ht="13.5" thickBot="1" x14ac:dyDescent="0.3">
      <c r="C215" s="42" t="s">
        <v>20</v>
      </c>
      <c r="D215" s="71"/>
      <c r="E215" s="71"/>
      <c r="F215" s="71"/>
      <c r="G215" s="71"/>
      <c r="H215" s="71"/>
      <c r="I215" s="71"/>
      <c r="J215" s="71"/>
      <c r="K215" s="71"/>
      <c r="L215" s="71"/>
      <c r="M215" s="71"/>
      <c r="N215" s="71"/>
      <c r="O215" s="71"/>
      <c r="P215" s="71"/>
      <c r="Q215" s="71"/>
      <c r="R215" s="71"/>
      <c r="S215" s="71"/>
      <c r="T215" s="71"/>
      <c r="U215" s="71"/>
      <c r="V215" s="71"/>
      <c r="W215" s="71"/>
      <c r="X215" s="71"/>
      <c r="Y215" s="71"/>
      <c r="Z215" s="71"/>
      <c r="AA215" s="71"/>
      <c r="AB215" s="71"/>
      <c r="AC215" s="124"/>
      <c r="AD215" s="124"/>
      <c r="AE215" s="124"/>
      <c r="AF215" s="124"/>
      <c r="AG215" s="124"/>
      <c r="AH215" s="124"/>
      <c r="AI215" s="124"/>
      <c r="AJ215" s="124"/>
      <c r="AK215" s="124"/>
      <c r="AL215" s="124"/>
      <c r="AM215" s="124"/>
      <c r="AN215" s="124"/>
      <c r="AO215" s="124"/>
      <c r="AP215" s="124"/>
      <c r="AQ215" s="125"/>
    </row>
    <row r="216" spans="1:44" ht="21.75" customHeight="1" x14ac:dyDescent="0.25">
      <c r="C216" s="188" t="s">
        <v>36</v>
      </c>
      <c r="D216" s="189"/>
      <c r="E216" s="189"/>
      <c r="F216" s="190">
        <f>+P18</f>
        <v>0</v>
      </c>
      <c r="G216" s="191"/>
      <c r="H216" s="191"/>
      <c r="I216" s="191"/>
      <c r="J216" s="191"/>
      <c r="K216" s="191"/>
      <c r="L216" s="191"/>
      <c r="M216" s="191"/>
      <c r="N216" s="191"/>
      <c r="O216" s="191"/>
      <c r="P216" s="191"/>
      <c r="Q216" s="191"/>
      <c r="R216" s="191"/>
      <c r="S216" s="191"/>
      <c r="T216" s="191"/>
      <c r="U216" s="191"/>
      <c r="V216" s="192"/>
      <c r="W216" s="192" t="s">
        <v>36</v>
      </c>
      <c r="X216" s="189"/>
      <c r="Y216" s="189"/>
      <c r="Z216" s="196"/>
      <c r="AA216" s="237"/>
      <c r="AB216" s="237"/>
      <c r="AC216" s="237"/>
      <c r="AD216" s="237"/>
      <c r="AE216" s="237"/>
      <c r="AF216" s="237"/>
      <c r="AG216" s="237"/>
      <c r="AH216" s="237"/>
      <c r="AI216" s="237"/>
      <c r="AJ216" s="237"/>
      <c r="AK216" s="237"/>
      <c r="AL216" s="237"/>
      <c r="AM216" s="237"/>
      <c r="AN216" s="237"/>
      <c r="AO216" s="237"/>
      <c r="AP216" s="238"/>
    </row>
    <row r="217" spans="1:44" ht="21.75" customHeight="1" x14ac:dyDescent="0.25">
      <c r="C217" s="169" t="s">
        <v>41</v>
      </c>
      <c r="D217" s="170"/>
      <c r="E217" s="171"/>
      <c r="F217" s="172">
        <f>+J19</f>
        <v>0</v>
      </c>
      <c r="G217" s="170"/>
      <c r="H217" s="170"/>
      <c r="I217" s="170"/>
      <c r="J217" s="170"/>
      <c r="K217" s="170"/>
      <c r="L217" s="170"/>
      <c r="M217" s="170"/>
      <c r="N217" s="170"/>
      <c r="O217" s="170"/>
      <c r="P217" s="170"/>
      <c r="Q217" s="170"/>
      <c r="R217" s="170"/>
      <c r="S217" s="170"/>
      <c r="T217" s="170"/>
      <c r="U217" s="170"/>
      <c r="V217" s="171"/>
      <c r="W217" s="170" t="s">
        <v>41</v>
      </c>
      <c r="X217" s="170"/>
      <c r="Y217" s="171"/>
      <c r="Z217" s="183"/>
      <c r="AA217" s="184"/>
      <c r="AB217" s="184"/>
      <c r="AC217" s="184"/>
      <c r="AD217" s="184"/>
      <c r="AE217" s="184"/>
      <c r="AF217" s="184"/>
      <c r="AG217" s="184"/>
      <c r="AH217" s="184"/>
      <c r="AI217" s="184"/>
      <c r="AJ217" s="184"/>
      <c r="AK217" s="184"/>
      <c r="AL217" s="184"/>
      <c r="AM217" s="184"/>
      <c r="AN217" s="184"/>
      <c r="AO217" s="184"/>
      <c r="AP217" s="185"/>
    </row>
    <row r="218" spans="1:44" ht="43.5" customHeight="1" x14ac:dyDescent="0.25">
      <c r="A218" s="123"/>
      <c r="B218" s="121"/>
      <c r="C218" s="173" t="s">
        <v>3</v>
      </c>
      <c r="D218" s="174"/>
      <c r="E218" s="175"/>
      <c r="F218" s="176"/>
      <c r="G218" s="174"/>
      <c r="H218" s="174"/>
      <c r="I218" s="174"/>
      <c r="J218" s="174"/>
      <c r="K218" s="174"/>
      <c r="L218" s="174"/>
      <c r="M218" s="174"/>
      <c r="N218" s="174"/>
      <c r="O218" s="174"/>
      <c r="P218" s="174"/>
      <c r="Q218" s="174"/>
      <c r="R218" s="174"/>
      <c r="S218" s="174"/>
      <c r="T218" s="174"/>
      <c r="U218" s="174"/>
      <c r="V218" s="175"/>
      <c r="W218" s="174" t="s">
        <v>3</v>
      </c>
      <c r="X218" s="174"/>
      <c r="Y218" s="175"/>
      <c r="Z218" s="177"/>
      <c r="AA218" s="178"/>
      <c r="AB218" s="178"/>
      <c r="AC218" s="178"/>
      <c r="AD218" s="178"/>
      <c r="AE218" s="178"/>
      <c r="AF218" s="178"/>
      <c r="AG218" s="178"/>
      <c r="AH218" s="178"/>
      <c r="AI218" s="178"/>
      <c r="AJ218" s="178"/>
      <c r="AK218" s="178"/>
      <c r="AL218" s="178"/>
      <c r="AM218" s="178"/>
      <c r="AN218" s="178"/>
      <c r="AO218" s="178"/>
      <c r="AP218" s="179"/>
      <c r="AQ218" s="121"/>
      <c r="AR218" s="16"/>
    </row>
    <row r="219" spans="1:44" ht="16.5" customHeight="1" thickBot="1" x14ac:dyDescent="0.3">
      <c r="C219" s="164" t="s">
        <v>42</v>
      </c>
      <c r="D219" s="165"/>
      <c r="E219" s="165"/>
      <c r="F219" s="166">
        <f>+AE19</f>
        <v>0</v>
      </c>
      <c r="G219" s="167"/>
      <c r="H219" s="167"/>
      <c r="I219" s="167"/>
      <c r="J219" s="167"/>
      <c r="K219" s="167"/>
      <c r="L219" s="167"/>
      <c r="M219" s="167"/>
      <c r="N219" s="167"/>
      <c r="O219" s="167"/>
      <c r="P219" s="167"/>
      <c r="Q219" s="167"/>
      <c r="R219" s="167"/>
      <c r="S219" s="167"/>
      <c r="T219" s="167"/>
      <c r="U219" s="167"/>
      <c r="V219" s="168"/>
      <c r="W219" s="168" t="s">
        <v>42</v>
      </c>
      <c r="X219" s="165"/>
      <c r="Y219" s="165"/>
      <c r="Z219" s="180"/>
      <c r="AA219" s="181"/>
      <c r="AB219" s="181"/>
      <c r="AC219" s="181"/>
      <c r="AD219" s="181"/>
      <c r="AE219" s="181"/>
      <c r="AF219" s="181"/>
      <c r="AG219" s="181"/>
      <c r="AH219" s="181"/>
      <c r="AI219" s="181"/>
      <c r="AJ219" s="181"/>
      <c r="AK219" s="181"/>
      <c r="AL219" s="181"/>
      <c r="AM219" s="181"/>
      <c r="AN219" s="181"/>
      <c r="AO219" s="181"/>
      <c r="AP219" s="182"/>
    </row>
    <row r="220" spans="1:44" ht="5.25" customHeight="1" thickBot="1" x14ac:dyDescent="0.3">
      <c r="C220" s="89"/>
      <c r="D220" s="89"/>
      <c r="E220" s="89"/>
      <c r="F220" s="89"/>
      <c r="G220" s="89"/>
      <c r="H220" s="89"/>
      <c r="I220" s="89"/>
      <c r="J220" s="89"/>
      <c r="K220" s="89"/>
      <c r="L220" s="89"/>
      <c r="M220" s="89"/>
      <c r="N220" s="89"/>
      <c r="O220" s="89"/>
      <c r="P220" s="89"/>
      <c r="Q220" s="89"/>
      <c r="R220" s="89"/>
      <c r="S220" s="89"/>
      <c r="T220" s="89"/>
      <c r="U220" s="89"/>
      <c r="V220" s="89"/>
      <c r="W220" s="89"/>
      <c r="X220" s="89"/>
      <c r="Y220" s="89"/>
      <c r="Z220" s="90"/>
      <c r="AA220" s="90"/>
      <c r="AB220" s="90"/>
      <c r="AC220" s="90"/>
      <c r="AD220" s="90"/>
      <c r="AE220" s="90"/>
      <c r="AF220" s="90"/>
      <c r="AG220" s="90"/>
      <c r="AH220" s="90"/>
      <c r="AI220" s="90"/>
      <c r="AJ220" s="90"/>
      <c r="AK220" s="90"/>
      <c r="AL220" s="90"/>
      <c r="AM220" s="90"/>
      <c r="AN220" s="90"/>
      <c r="AO220" s="90"/>
      <c r="AP220" s="90"/>
    </row>
    <row r="221" spans="1:44" ht="222" customHeight="1" thickBot="1" x14ac:dyDescent="0.3">
      <c r="B221" s="128"/>
      <c r="C221" s="697" t="s">
        <v>175</v>
      </c>
      <c r="D221" s="698"/>
      <c r="E221" s="698"/>
      <c r="F221" s="698"/>
      <c r="G221" s="698"/>
      <c r="H221" s="698"/>
      <c r="I221" s="698"/>
      <c r="J221" s="698"/>
      <c r="K221" s="698"/>
      <c r="L221" s="698"/>
      <c r="M221" s="698"/>
      <c r="N221" s="698"/>
      <c r="O221" s="698"/>
      <c r="P221" s="698"/>
      <c r="Q221" s="698"/>
      <c r="R221" s="698"/>
      <c r="S221" s="698"/>
      <c r="T221" s="698"/>
      <c r="U221" s="698"/>
      <c r="V221" s="698"/>
      <c r="W221" s="698"/>
      <c r="X221" s="698"/>
      <c r="Y221" s="698"/>
      <c r="Z221" s="698"/>
      <c r="AA221" s="698"/>
      <c r="AB221" s="698"/>
      <c r="AC221" s="698"/>
      <c r="AD221" s="698"/>
      <c r="AE221" s="698"/>
      <c r="AF221" s="698"/>
      <c r="AG221" s="698"/>
      <c r="AH221" s="698"/>
      <c r="AI221" s="698"/>
      <c r="AJ221" s="698"/>
      <c r="AK221" s="698"/>
      <c r="AL221" s="698"/>
      <c r="AM221" s="698"/>
      <c r="AN221" s="698"/>
      <c r="AO221" s="698"/>
      <c r="AP221" s="699"/>
      <c r="AQ221"/>
    </row>
    <row r="222" spans="1:44" ht="5.25" customHeight="1" x14ac:dyDescent="0.25">
      <c r="C222" s="89"/>
      <c r="D222" s="89"/>
      <c r="E222" s="89"/>
      <c r="F222" s="89"/>
      <c r="G222" s="89"/>
      <c r="H222" s="89"/>
      <c r="I222" s="89"/>
      <c r="J222" s="89"/>
      <c r="K222" s="89"/>
      <c r="L222" s="89"/>
      <c r="M222" s="89"/>
      <c r="N222" s="89"/>
      <c r="O222" s="89"/>
      <c r="P222" s="89"/>
      <c r="Q222" s="89"/>
      <c r="R222" s="89"/>
      <c r="S222" s="89"/>
      <c r="T222" s="89"/>
      <c r="U222" s="89"/>
      <c r="V222" s="89"/>
      <c r="W222" s="89"/>
      <c r="X222" s="89"/>
      <c r="Y222" s="89"/>
      <c r="Z222" s="90"/>
      <c r="AA222" s="90"/>
      <c r="AB222" s="90"/>
      <c r="AC222" s="90"/>
      <c r="AD222" s="90"/>
      <c r="AE222" s="90"/>
      <c r="AF222" s="90"/>
      <c r="AG222" s="90"/>
      <c r="AH222" s="90"/>
      <c r="AI222" s="90"/>
      <c r="AJ222" s="90"/>
      <c r="AK222" s="90"/>
      <c r="AL222" s="90"/>
      <c r="AM222" s="90"/>
      <c r="AN222" s="90"/>
      <c r="AO222" s="90"/>
      <c r="AP222" s="90"/>
    </row>
    <row r="223" spans="1:44" ht="24" customHeight="1" x14ac:dyDescent="0.25">
      <c r="B223" s="639" t="s">
        <v>173</v>
      </c>
      <c r="C223" s="639"/>
      <c r="D223" s="639"/>
      <c r="E223" s="639"/>
      <c r="F223" s="639"/>
      <c r="G223" s="639"/>
      <c r="H223" s="639"/>
      <c r="I223" s="639"/>
      <c r="J223" s="639"/>
      <c r="K223" s="639"/>
      <c r="L223" s="639"/>
      <c r="M223" s="639"/>
      <c r="N223" s="639"/>
      <c r="O223" s="639"/>
      <c r="P223" s="639"/>
      <c r="Q223" s="639"/>
      <c r="R223" s="639"/>
      <c r="S223" s="639"/>
      <c r="T223" s="639"/>
      <c r="U223" s="639"/>
      <c r="V223" s="639"/>
      <c r="W223" s="639"/>
      <c r="X223" s="639"/>
      <c r="Y223" s="639"/>
      <c r="Z223" s="639"/>
      <c r="AA223" s="639"/>
      <c r="AB223" s="639"/>
      <c r="AC223" s="639"/>
      <c r="AD223" s="639"/>
      <c r="AE223" s="639"/>
      <c r="AF223" s="639"/>
      <c r="AG223" s="639"/>
      <c r="AH223" s="639"/>
      <c r="AI223" s="639"/>
      <c r="AJ223" s="639"/>
      <c r="AK223" s="639"/>
      <c r="AL223" s="127"/>
      <c r="AM223" s="90"/>
      <c r="AN223" s="90"/>
      <c r="AO223" s="90"/>
      <c r="AP223" s="90"/>
    </row>
    <row r="224" spans="1:44" ht="16.5" customHeight="1" x14ac:dyDescent="0.25">
      <c r="B224" s="640" t="s">
        <v>172</v>
      </c>
      <c r="C224" s="641"/>
      <c r="D224" s="641"/>
      <c r="E224" s="641"/>
      <c r="F224" s="641"/>
      <c r="G224" s="641"/>
      <c r="H224" s="641"/>
      <c r="I224" s="641"/>
      <c r="J224" s="641"/>
      <c r="K224" s="641"/>
      <c r="L224" s="641"/>
      <c r="M224" s="641"/>
      <c r="N224" s="641"/>
      <c r="O224" s="641"/>
      <c r="P224" s="641"/>
      <c r="Q224" s="641"/>
      <c r="R224" s="641"/>
      <c r="S224" s="641"/>
      <c r="T224" s="641"/>
      <c r="U224" s="641"/>
      <c r="V224" s="641"/>
      <c r="W224" s="641"/>
      <c r="X224" s="641"/>
      <c r="Y224" s="641"/>
      <c r="Z224" s="641"/>
      <c r="AA224" s="641"/>
      <c r="AB224" s="641"/>
      <c r="AC224" s="641"/>
      <c r="AD224" s="641"/>
      <c r="AE224" s="641"/>
      <c r="AF224" s="641"/>
      <c r="AG224" s="641"/>
      <c r="AH224" s="641"/>
      <c r="AI224" s="641"/>
      <c r="AJ224" s="641"/>
      <c r="AK224" s="641"/>
      <c r="AL224" s="127"/>
      <c r="AM224" s="90"/>
      <c r="AN224" s="90"/>
      <c r="AO224" s="90"/>
      <c r="AP224" s="90"/>
    </row>
    <row r="225" spans="1:43" ht="16.5" customHeight="1" x14ac:dyDescent="0.25">
      <c r="A225" s="9"/>
      <c r="B225" s="127"/>
      <c r="C225" s="639" t="s">
        <v>169</v>
      </c>
      <c r="D225" s="639"/>
      <c r="E225" s="639"/>
      <c r="F225" s="639"/>
      <c r="G225" s="639"/>
      <c r="H225" s="639"/>
      <c r="I225" s="639"/>
      <c r="J225" s="639"/>
      <c r="K225" s="639"/>
      <c r="L225" s="639"/>
      <c r="M225" s="639"/>
      <c r="N225" s="639"/>
      <c r="O225" s="639"/>
      <c r="P225" s="639"/>
      <c r="Q225" s="639"/>
      <c r="R225" s="639"/>
      <c r="S225" s="639"/>
      <c r="T225" s="639"/>
      <c r="U225" s="639"/>
      <c r="V225" s="639"/>
      <c r="W225" s="639"/>
      <c r="X225" s="639"/>
      <c r="Y225" s="639"/>
      <c r="Z225" s="639"/>
      <c r="AA225" s="639"/>
      <c r="AB225" s="639"/>
      <c r="AC225" s="639"/>
      <c r="AD225" s="639"/>
      <c r="AE225" s="639"/>
      <c r="AF225" s="639"/>
      <c r="AG225" s="639"/>
      <c r="AH225" s="639"/>
      <c r="AI225" s="639"/>
      <c r="AJ225" s="639"/>
      <c r="AK225" s="639"/>
      <c r="AL225" s="127"/>
      <c r="AM225" s="126"/>
      <c r="AN225" s="126"/>
      <c r="AO225" s="126"/>
      <c r="AP225" s="126"/>
      <c r="AQ225" s="126"/>
    </row>
    <row r="226" spans="1:43" ht="123.75" customHeight="1" x14ac:dyDescent="0.25">
      <c r="A226" s="9"/>
      <c r="C226" s="126"/>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c r="AO226" s="126"/>
      <c r="AP226" s="126"/>
      <c r="AQ226" s="126"/>
    </row>
    <row r="227" spans="1:43" ht="17.25" customHeight="1" x14ac:dyDescent="0.25">
      <c r="A227" s="9"/>
      <c r="C227" s="126"/>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c r="AO227" s="126"/>
      <c r="AP227" s="126"/>
      <c r="AQ227" s="126"/>
    </row>
    <row r="228" spans="1:43" ht="123.75" customHeight="1" x14ac:dyDescent="0.25">
      <c r="A228" s="9"/>
      <c r="C228" s="126"/>
      <c r="D228" s="126"/>
      <c r="E228" s="126"/>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c r="AJ228" s="126"/>
      <c r="AK228" s="126"/>
      <c r="AL228" s="126"/>
      <c r="AM228" s="126"/>
      <c r="AN228" s="126"/>
      <c r="AO228" s="126"/>
      <c r="AP228" s="126"/>
      <c r="AQ228" s="126"/>
    </row>
    <row r="229" spans="1:43" ht="9" customHeight="1" x14ac:dyDescent="0.25">
      <c r="A229" s="9"/>
    </row>
    <row r="230" spans="1:43" ht="15" customHeight="1" x14ac:dyDescent="0.25">
      <c r="A230" s="9"/>
    </row>
    <row r="231" spans="1:43" ht="33.75" customHeight="1" x14ac:dyDescent="0.25">
      <c r="A231" s="9"/>
      <c r="C231" s="126"/>
      <c r="D231" s="126"/>
      <c r="E231" s="12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row>
    <row r="232" spans="1:43" ht="46.5" customHeight="1" x14ac:dyDescent="0.25">
      <c r="A232" s="9"/>
      <c r="C232" s="126"/>
      <c r="D232" s="126"/>
      <c r="E232" s="126"/>
      <c r="F232" s="126"/>
      <c r="G232" s="126"/>
      <c r="H232" s="126"/>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c r="AM232" s="126"/>
      <c r="AN232" s="126"/>
    </row>
    <row r="233" spans="1:43" ht="44.25" customHeight="1" x14ac:dyDescent="0.25">
      <c r="A233" s="9"/>
      <c r="C233" s="126"/>
      <c r="D233" s="126"/>
      <c r="E233" s="12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row>
    <row r="234" spans="1:43" ht="9" customHeight="1" x14ac:dyDescent="0.25">
      <c r="A234" s="9"/>
    </row>
    <row r="235" spans="1:43" ht="13.9" customHeight="1" x14ac:dyDescent="0.25">
      <c r="A235" s="9"/>
      <c r="C235" s="126"/>
      <c r="D235" s="126"/>
      <c r="E235" s="126"/>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6"/>
      <c r="AL235" s="126"/>
      <c r="AM235" s="126"/>
      <c r="AN235" s="126"/>
      <c r="AO235" s="126"/>
      <c r="AP235" s="126"/>
    </row>
    <row r="236" spans="1:43" ht="13.15" customHeight="1" x14ac:dyDescent="0.25">
      <c r="A236" s="9"/>
      <c r="C236" s="126"/>
      <c r="D236" s="126"/>
      <c r="E236" s="126"/>
      <c r="F236" s="126"/>
      <c r="G236" s="126"/>
      <c r="H236" s="126"/>
      <c r="I236" s="126"/>
      <c r="J236" s="126"/>
      <c r="K236" s="126"/>
      <c r="L236" s="126"/>
    </row>
    <row r="237" spans="1:43" ht="9" customHeight="1" x14ac:dyDescent="0.25">
      <c r="A237" s="9"/>
    </row>
    <row r="238" spans="1:43" x14ac:dyDescent="0.25">
      <c r="A238" s="9"/>
    </row>
    <row r="239" spans="1:43" ht="24.75" customHeight="1" x14ac:dyDescent="0.25">
      <c r="A239" s="9"/>
      <c r="C239" s="126"/>
      <c r="D239" s="126"/>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c r="AO239" s="126"/>
      <c r="AP239" s="126"/>
    </row>
    <row r="240" spans="1:43" ht="26.25" customHeight="1" x14ac:dyDescent="0.25">
      <c r="A240" s="9"/>
      <c r="C240" s="126"/>
      <c r="D240" s="126"/>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c r="AO240" s="126"/>
      <c r="AP240" s="126"/>
    </row>
    <row r="241" spans="1:42" ht="30" customHeight="1" x14ac:dyDescent="0.25">
      <c r="A241" s="9"/>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c r="AO241" s="126"/>
      <c r="AP241" s="126"/>
    </row>
    <row r="242" spans="1:42" ht="9" customHeight="1" x14ac:dyDescent="0.25">
      <c r="A242" s="9"/>
    </row>
    <row r="243" spans="1:42" x14ac:dyDescent="0.25">
      <c r="A243" s="9"/>
    </row>
    <row r="244" spans="1:42" ht="27.65" customHeight="1" x14ac:dyDescent="0.25">
      <c r="A244" s="9"/>
      <c r="C244" s="126"/>
      <c r="D244" s="126"/>
      <c r="E244" s="126"/>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6"/>
      <c r="AK244" s="126"/>
      <c r="AL244" s="126"/>
      <c r="AM244" s="126"/>
      <c r="AN244" s="126"/>
      <c r="AO244" s="126"/>
      <c r="AP244" s="126"/>
    </row>
    <row r="245" spans="1:42" ht="27.65" customHeight="1" x14ac:dyDescent="0.25">
      <c r="A245" s="9"/>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6"/>
      <c r="AL245" s="126"/>
      <c r="AM245" s="126"/>
      <c r="AN245" s="126"/>
      <c r="AO245" s="126"/>
      <c r="AP245" s="126"/>
    </row>
    <row r="246" spans="1:42" ht="27.65" customHeight="1" x14ac:dyDescent="0.25">
      <c r="A246" s="9"/>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c r="AO246" s="126"/>
      <c r="AP246" s="126"/>
    </row>
    <row r="247" spans="1:42" ht="27.65" customHeight="1" x14ac:dyDescent="0.25">
      <c r="A247" s="9"/>
      <c r="C247" s="126"/>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row>
    <row r="248" spans="1:42" ht="8.5" customHeight="1" x14ac:dyDescent="0.25">
      <c r="A248" s="9"/>
    </row>
    <row r="249" spans="1:42" x14ac:dyDescent="0.25">
      <c r="A249" s="9"/>
    </row>
    <row r="250" spans="1:42" x14ac:dyDescent="0.25">
      <c r="A250" s="9"/>
    </row>
    <row r="251" spans="1:42" x14ac:dyDescent="0.25">
      <c r="A251" s="9"/>
    </row>
    <row r="252" spans="1:42" x14ac:dyDescent="0.25">
      <c r="A252" s="9"/>
    </row>
    <row r="253" spans="1:42" x14ac:dyDescent="0.25">
      <c r="A253" s="9"/>
    </row>
    <row r="254" spans="1:42" x14ac:dyDescent="0.25">
      <c r="A254" s="9"/>
    </row>
    <row r="255" spans="1:42" x14ac:dyDescent="0.25">
      <c r="A255" s="9"/>
    </row>
    <row r="256" spans="1:42" x14ac:dyDescent="0.25">
      <c r="A256" s="9"/>
    </row>
    <row r="257" spans="1:1" x14ac:dyDescent="0.25">
      <c r="A257" s="9"/>
    </row>
    <row r="258" spans="1:1" x14ac:dyDescent="0.25">
      <c r="A258" s="9"/>
    </row>
    <row r="259" spans="1:1" x14ac:dyDescent="0.25">
      <c r="A259" s="9"/>
    </row>
    <row r="260" spans="1:1" x14ac:dyDescent="0.25">
      <c r="A260" s="9"/>
    </row>
    <row r="261" spans="1:1" x14ac:dyDescent="0.25">
      <c r="A261" s="9"/>
    </row>
  </sheetData>
  <sheetProtection algorithmName="SHA-512" hashValue="xnBVwJ6+J4Hr8fX/nAPJ6k6HSsjSJyykfR5otHRsjLXfdmOtwP6+R6Nfpc455SyArQie8VxyX6yi3+Wbg7r1Ng==" saltValue="tM2IXC99cGCJV+EBiCEvFA==" spinCount="100000" sheet="1" objects="1" scenarios="1"/>
  <mergeCells count="756">
    <mergeCell ref="D164:M164"/>
    <mergeCell ref="AB163:AO163"/>
    <mergeCell ref="AB164:AO164"/>
    <mergeCell ref="N163:AA163"/>
    <mergeCell ref="N164:AA164"/>
    <mergeCell ref="W179:AO179"/>
    <mergeCell ref="W180:AO180"/>
    <mergeCell ref="W181:AO181"/>
    <mergeCell ref="W182:AO182"/>
    <mergeCell ref="D163:M163"/>
    <mergeCell ref="T182:V182"/>
    <mergeCell ref="Q179:S179"/>
    <mergeCell ref="T179:V179"/>
    <mergeCell ref="D180:P180"/>
    <mergeCell ref="Q180:S180"/>
    <mergeCell ref="T180:V180"/>
    <mergeCell ref="F173:L174"/>
    <mergeCell ref="M173:R173"/>
    <mergeCell ref="S173:X173"/>
    <mergeCell ref="Y173:AF173"/>
    <mergeCell ref="AG173:AM174"/>
    <mergeCell ref="M174:R174"/>
    <mergeCell ref="S174:X174"/>
    <mergeCell ref="Y174:AF174"/>
    <mergeCell ref="B223:AK223"/>
    <mergeCell ref="B224:AK224"/>
    <mergeCell ref="C225:AK225"/>
    <mergeCell ref="C221:AP221"/>
    <mergeCell ref="C105:R106"/>
    <mergeCell ref="S105:AL106"/>
    <mergeCell ref="AM105:AP106"/>
    <mergeCell ref="C108:G109"/>
    <mergeCell ref="H108:O109"/>
    <mergeCell ref="P108:T109"/>
    <mergeCell ref="U108:AB109"/>
    <mergeCell ref="AC108:AG109"/>
    <mergeCell ref="AH108:AP109"/>
    <mergeCell ref="J121:L121"/>
    <mergeCell ref="N121:P121"/>
    <mergeCell ref="X121:Z121"/>
    <mergeCell ref="AA121:AC121"/>
    <mergeCell ref="AD121:AF121"/>
    <mergeCell ref="AN121:AP121"/>
    <mergeCell ref="D122:F122"/>
    <mergeCell ref="G122:I122"/>
    <mergeCell ref="J122:L122"/>
    <mergeCell ref="N122:P122"/>
    <mergeCell ref="AN122:AP122"/>
    <mergeCell ref="C99:R100"/>
    <mergeCell ref="S99:AL100"/>
    <mergeCell ref="AM99:AP100"/>
    <mergeCell ref="C101:R102"/>
    <mergeCell ref="S101:AL102"/>
    <mergeCell ref="AM101:AP102"/>
    <mergeCell ref="C103:R104"/>
    <mergeCell ref="S103:AL104"/>
    <mergeCell ref="AM103:AP104"/>
    <mergeCell ref="AH121:AJ121"/>
    <mergeCell ref="AK121:AM121"/>
    <mergeCell ref="AH122:AJ122"/>
    <mergeCell ref="AK122:AM122"/>
    <mergeCell ref="Q122:S122"/>
    <mergeCell ref="T122:V122"/>
    <mergeCell ref="Q121:S121"/>
    <mergeCell ref="T121:V121"/>
    <mergeCell ref="D121:F121"/>
    <mergeCell ref="G121:I121"/>
    <mergeCell ref="Q120:S120"/>
    <mergeCell ref="C117:AP117"/>
    <mergeCell ref="D118:F118"/>
    <mergeCell ref="G118:I118"/>
    <mergeCell ref="AH92:AK93"/>
    <mergeCell ref="H94:O95"/>
    <mergeCell ref="P94:S95"/>
    <mergeCell ref="T94:AG95"/>
    <mergeCell ref="AH94:AK95"/>
    <mergeCell ref="H96:O97"/>
    <mergeCell ref="P96:S97"/>
    <mergeCell ref="T96:AG97"/>
    <mergeCell ref="AH96:AK97"/>
    <mergeCell ref="H92:I93"/>
    <mergeCell ref="J92:M93"/>
    <mergeCell ref="N92:O93"/>
    <mergeCell ref="P92:S93"/>
    <mergeCell ref="T92:U93"/>
    <mergeCell ref="V92:Y93"/>
    <mergeCell ref="Z92:AA93"/>
    <mergeCell ref="AB92:AE93"/>
    <mergeCell ref="AF92:AG93"/>
    <mergeCell ref="AH90:AK91"/>
    <mergeCell ref="H88:I89"/>
    <mergeCell ref="J88:M89"/>
    <mergeCell ref="N88:O89"/>
    <mergeCell ref="P88:S89"/>
    <mergeCell ref="T88:U89"/>
    <mergeCell ref="V88:Y89"/>
    <mergeCell ref="Z88:AA89"/>
    <mergeCell ref="AB88:AE89"/>
    <mergeCell ref="AF88:AG89"/>
    <mergeCell ref="H90:I91"/>
    <mergeCell ref="J90:M91"/>
    <mergeCell ref="N90:O91"/>
    <mergeCell ref="P90:S91"/>
    <mergeCell ref="T90:U91"/>
    <mergeCell ref="V90:Y91"/>
    <mergeCell ref="Z90:AA91"/>
    <mergeCell ref="AB90:AE91"/>
    <mergeCell ref="AF90:AG91"/>
    <mergeCell ref="AH86:AK87"/>
    <mergeCell ref="H84:I85"/>
    <mergeCell ref="J84:M85"/>
    <mergeCell ref="N84:O85"/>
    <mergeCell ref="P84:S85"/>
    <mergeCell ref="T84:U85"/>
    <mergeCell ref="V84:Y85"/>
    <mergeCell ref="Z84:AA85"/>
    <mergeCell ref="AH88:AK89"/>
    <mergeCell ref="H86:I87"/>
    <mergeCell ref="J86:M87"/>
    <mergeCell ref="N86:O87"/>
    <mergeCell ref="P86:S87"/>
    <mergeCell ref="T86:U87"/>
    <mergeCell ref="V86:Y87"/>
    <mergeCell ref="Z86:AA87"/>
    <mergeCell ref="AB86:AE87"/>
    <mergeCell ref="AF86:AG87"/>
    <mergeCell ref="C80:V80"/>
    <mergeCell ref="W80:X80"/>
    <mergeCell ref="Y80:Z80"/>
    <mergeCell ref="AA80:AP80"/>
    <mergeCell ref="H83:I83"/>
    <mergeCell ref="J83:AK83"/>
    <mergeCell ref="AH84:AK85"/>
    <mergeCell ref="AB84:AE85"/>
    <mergeCell ref="AF84:AG85"/>
    <mergeCell ref="C78:V78"/>
    <mergeCell ref="W78:X78"/>
    <mergeCell ref="Y78:Z78"/>
    <mergeCell ref="AA78:AP78"/>
    <mergeCell ref="C79:V79"/>
    <mergeCell ref="W79:X79"/>
    <mergeCell ref="C65:AP67"/>
    <mergeCell ref="C68:AP68"/>
    <mergeCell ref="C69:AP69"/>
    <mergeCell ref="C70:AP70"/>
    <mergeCell ref="D71:M71"/>
    <mergeCell ref="N71:W71"/>
    <mergeCell ref="X71:AG71"/>
    <mergeCell ref="AH71:AP71"/>
    <mergeCell ref="D72:M72"/>
    <mergeCell ref="N72:W72"/>
    <mergeCell ref="X72:AG72"/>
    <mergeCell ref="AH72:AP72"/>
    <mergeCell ref="Y79:Z79"/>
    <mergeCell ref="AA79:AP79"/>
    <mergeCell ref="AG51:AM51"/>
    <mergeCell ref="AN51:AP51"/>
    <mergeCell ref="C52:L52"/>
    <mergeCell ref="M52:Z52"/>
    <mergeCell ref="AA52:AH52"/>
    <mergeCell ref="AI52:AP52"/>
    <mergeCell ref="C64:AP64"/>
    <mergeCell ref="C74:AP74"/>
    <mergeCell ref="W77:X77"/>
    <mergeCell ref="Y77:Z77"/>
    <mergeCell ref="AA77:AP77"/>
    <mergeCell ref="AN120:AP120"/>
    <mergeCell ref="T120:V120"/>
    <mergeCell ref="Q119:S119"/>
    <mergeCell ref="T119:V119"/>
    <mergeCell ref="AH120:AJ120"/>
    <mergeCell ref="AK120:AM120"/>
    <mergeCell ref="J118:L118"/>
    <mergeCell ref="N118:P118"/>
    <mergeCell ref="X118:Z118"/>
    <mergeCell ref="C192:AP194"/>
    <mergeCell ref="C196:AP198"/>
    <mergeCell ref="C190:AP190"/>
    <mergeCell ref="C191:AP191"/>
    <mergeCell ref="C185:AP185"/>
    <mergeCell ref="C195:AP195"/>
    <mergeCell ref="G124:I124"/>
    <mergeCell ref="J124:L124"/>
    <mergeCell ref="N124:P124"/>
    <mergeCell ref="X124:Z124"/>
    <mergeCell ref="AA124:AC124"/>
    <mergeCell ref="AD124:AF124"/>
    <mergeCell ref="AN124:AP124"/>
    <mergeCell ref="AH124:AJ124"/>
    <mergeCell ref="AK124:AM124"/>
    <mergeCell ref="Q124:S124"/>
    <mergeCell ref="T124:V124"/>
    <mergeCell ref="D124:F124"/>
    <mergeCell ref="D126:F126"/>
    <mergeCell ref="G126:I126"/>
    <mergeCell ref="D125:F125"/>
    <mergeCell ref="G125:I125"/>
    <mergeCell ref="AA125:AC125"/>
    <mergeCell ref="AD125:AF125"/>
    <mergeCell ref="AK123:AM123"/>
    <mergeCell ref="Q123:S123"/>
    <mergeCell ref="T123:V123"/>
    <mergeCell ref="D123:F123"/>
    <mergeCell ref="G123:I123"/>
    <mergeCell ref="C187:AP187"/>
    <mergeCell ref="E168:AA168"/>
    <mergeCell ref="F171:AC171"/>
    <mergeCell ref="N119:P119"/>
    <mergeCell ref="X119:Z119"/>
    <mergeCell ref="AA119:AC119"/>
    <mergeCell ref="AD119:AF119"/>
    <mergeCell ref="AN119:AP119"/>
    <mergeCell ref="D120:F120"/>
    <mergeCell ref="G120:I120"/>
    <mergeCell ref="J120:L120"/>
    <mergeCell ref="N120:P120"/>
    <mergeCell ref="X120:Z120"/>
    <mergeCell ref="AA120:AC120"/>
    <mergeCell ref="AD120:AF120"/>
    <mergeCell ref="AN123:AP123"/>
    <mergeCell ref="X122:Z122"/>
    <mergeCell ref="AA122:AC122"/>
    <mergeCell ref="AD122:AF122"/>
    <mergeCell ref="C37:K37"/>
    <mergeCell ref="L37:AP37"/>
    <mergeCell ref="AG38:AJ38"/>
    <mergeCell ref="D22:AB22"/>
    <mergeCell ref="AC23:AD23"/>
    <mergeCell ref="AE23:AP23"/>
    <mergeCell ref="D23:AB23"/>
    <mergeCell ref="C31:N31"/>
    <mergeCell ref="O31:Y31"/>
    <mergeCell ref="Z31:AG31"/>
    <mergeCell ref="Z30:AE30"/>
    <mergeCell ref="AF30:AG30"/>
    <mergeCell ref="C32:N32"/>
    <mergeCell ref="C26:AP26"/>
    <mergeCell ref="C29:F29"/>
    <mergeCell ref="G29:Y29"/>
    <mergeCell ref="Z29:AG29"/>
    <mergeCell ref="C28:AP28"/>
    <mergeCell ref="AC22:AD22"/>
    <mergeCell ref="AE22:AP22"/>
    <mergeCell ref="D24:AB24"/>
    <mergeCell ref="AC24:AD24"/>
    <mergeCell ref="AE24:AP24"/>
    <mergeCell ref="C36:AP36"/>
    <mergeCell ref="AI1:AP7"/>
    <mergeCell ref="N1:AH4"/>
    <mergeCell ref="C1:M7"/>
    <mergeCell ref="N5:AH7"/>
    <mergeCell ref="C10:K10"/>
    <mergeCell ref="C9:AP9"/>
    <mergeCell ref="L10:T10"/>
    <mergeCell ref="AF12:AI12"/>
    <mergeCell ref="AJ12:AP12"/>
    <mergeCell ref="C12:I12"/>
    <mergeCell ref="J12:AE12"/>
    <mergeCell ref="AK10:AP10"/>
    <mergeCell ref="U10:W10"/>
    <mergeCell ref="AF10:AJ10"/>
    <mergeCell ref="X10:AE10"/>
    <mergeCell ref="C11:H11"/>
    <mergeCell ref="I11:W11"/>
    <mergeCell ref="X11:AC11"/>
    <mergeCell ref="AD11:AP11"/>
    <mergeCell ref="C13:J13"/>
    <mergeCell ref="K13:AE13"/>
    <mergeCell ref="C14:Q14"/>
    <mergeCell ref="H15:V15"/>
    <mergeCell ref="C17:K17"/>
    <mergeCell ref="L17:AB17"/>
    <mergeCell ref="AC17:AD17"/>
    <mergeCell ref="AE17:AP17"/>
    <mergeCell ref="C18:O18"/>
    <mergeCell ref="P18:AP18"/>
    <mergeCell ref="C16:I16"/>
    <mergeCell ref="C15:G15"/>
    <mergeCell ref="W15:Z15"/>
    <mergeCell ref="AA15:AP15"/>
    <mergeCell ref="AF13:AI13"/>
    <mergeCell ref="AJ13:AP13"/>
    <mergeCell ref="R14:AP14"/>
    <mergeCell ref="J16:AB16"/>
    <mergeCell ref="AC16:AE16"/>
    <mergeCell ref="AF16:AP16"/>
    <mergeCell ref="J123:L123"/>
    <mergeCell ref="N123:P123"/>
    <mergeCell ref="X123:Z123"/>
    <mergeCell ref="AA123:AC123"/>
    <mergeCell ref="AD123:AF123"/>
    <mergeCell ref="AH123:AJ123"/>
    <mergeCell ref="AN125:AP125"/>
    <mergeCell ref="AH126:AJ126"/>
    <mergeCell ref="AK126:AM126"/>
    <mergeCell ref="Q126:S126"/>
    <mergeCell ref="T126:V126"/>
    <mergeCell ref="J126:L126"/>
    <mergeCell ref="N126:P126"/>
    <mergeCell ref="X126:Z126"/>
    <mergeCell ref="AA126:AC126"/>
    <mergeCell ref="AD126:AF126"/>
    <mergeCell ref="AN126:AP126"/>
    <mergeCell ref="AH125:AJ125"/>
    <mergeCell ref="AK125:AM125"/>
    <mergeCell ref="Q125:S125"/>
    <mergeCell ref="T125:V125"/>
    <mergeCell ref="J125:L125"/>
    <mergeCell ref="N125:P125"/>
    <mergeCell ref="X125:Z125"/>
    <mergeCell ref="AN127:AP127"/>
    <mergeCell ref="AH128:AJ128"/>
    <mergeCell ref="AK128:AM128"/>
    <mergeCell ref="Q128:S128"/>
    <mergeCell ref="T128:V128"/>
    <mergeCell ref="D128:F128"/>
    <mergeCell ref="G128:I128"/>
    <mergeCell ref="J128:L128"/>
    <mergeCell ref="N128:P128"/>
    <mergeCell ref="X128:Z128"/>
    <mergeCell ref="AA128:AC128"/>
    <mergeCell ref="AD128:AF128"/>
    <mergeCell ref="AN128:AP128"/>
    <mergeCell ref="AH127:AJ127"/>
    <mergeCell ref="AK127:AM127"/>
    <mergeCell ref="Q127:S127"/>
    <mergeCell ref="T127:V127"/>
    <mergeCell ref="D127:F127"/>
    <mergeCell ref="G127:I127"/>
    <mergeCell ref="J127:L127"/>
    <mergeCell ref="N127:P127"/>
    <mergeCell ref="X127:Z127"/>
    <mergeCell ref="AA127:AC127"/>
    <mergeCell ref="AD127:AF127"/>
    <mergeCell ref="AN129:AP129"/>
    <mergeCell ref="AH130:AJ130"/>
    <mergeCell ref="AK130:AM130"/>
    <mergeCell ref="Q130:S130"/>
    <mergeCell ref="T130:V130"/>
    <mergeCell ref="D130:F130"/>
    <mergeCell ref="G130:I130"/>
    <mergeCell ref="J130:L130"/>
    <mergeCell ref="N130:P130"/>
    <mergeCell ref="X130:Z130"/>
    <mergeCell ref="AA130:AC130"/>
    <mergeCell ref="AD130:AF130"/>
    <mergeCell ref="AN130:AP130"/>
    <mergeCell ref="AH129:AJ129"/>
    <mergeCell ref="AK129:AM129"/>
    <mergeCell ref="Q129:S129"/>
    <mergeCell ref="T129:V129"/>
    <mergeCell ref="D129:F129"/>
    <mergeCell ref="G129:I129"/>
    <mergeCell ref="J129:L129"/>
    <mergeCell ref="N129:P129"/>
    <mergeCell ref="X129:Z129"/>
    <mergeCell ref="AA129:AC129"/>
    <mergeCell ref="AD129:AF129"/>
    <mergeCell ref="AN131:AP131"/>
    <mergeCell ref="AH132:AJ132"/>
    <mergeCell ref="AK132:AM132"/>
    <mergeCell ref="Q132:S132"/>
    <mergeCell ref="T132:V132"/>
    <mergeCell ref="D132:F132"/>
    <mergeCell ref="G132:I132"/>
    <mergeCell ref="J132:L132"/>
    <mergeCell ref="N132:P132"/>
    <mergeCell ref="X132:Z132"/>
    <mergeCell ref="AA132:AC132"/>
    <mergeCell ref="AD132:AF132"/>
    <mergeCell ref="AN132:AP132"/>
    <mergeCell ref="AH131:AJ131"/>
    <mergeCell ref="AK131:AM131"/>
    <mergeCell ref="Q131:S131"/>
    <mergeCell ref="T131:V131"/>
    <mergeCell ref="D131:F131"/>
    <mergeCell ref="G131:I131"/>
    <mergeCell ref="J131:L131"/>
    <mergeCell ref="N131:P131"/>
    <mergeCell ref="X131:Z131"/>
    <mergeCell ref="AA131:AC131"/>
    <mergeCell ref="AD131:AF131"/>
    <mergeCell ref="AN133:AP133"/>
    <mergeCell ref="AH134:AJ134"/>
    <mergeCell ref="AK134:AM134"/>
    <mergeCell ref="Q134:S134"/>
    <mergeCell ref="T134:V134"/>
    <mergeCell ref="D134:F134"/>
    <mergeCell ref="G134:I134"/>
    <mergeCell ref="J134:L134"/>
    <mergeCell ref="N134:P134"/>
    <mergeCell ref="X134:Z134"/>
    <mergeCell ref="AA134:AC134"/>
    <mergeCell ref="AD134:AF134"/>
    <mergeCell ref="AN134:AP134"/>
    <mergeCell ref="AH133:AJ133"/>
    <mergeCell ref="AK133:AM133"/>
    <mergeCell ref="Q133:S133"/>
    <mergeCell ref="T133:V133"/>
    <mergeCell ref="D133:F133"/>
    <mergeCell ref="G133:I133"/>
    <mergeCell ref="J133:L133"/>
    <mergeCell ref="N133:P133"/>
    <mergeCell ref="X133:Z133"/>
    <mergeCell ref="AA133:AC133"/>
    <mergeCell ref="AD133:AF133"/>
    <mergeCell ref="AN135:AP135"/>
    <mergeCell ref="AH136:AJ136"/>
    <mergeCell ref="AK136:AM136"/>
    <mergeCell ref="Q136:S136"/>
    <mergeCell ref="T136:V136"/>
    <mergeCell ref="D136:F136"/>
    <mergeCell ref="G136:I136"/>
    <mergeCell ref="J136:L136"/>
    <mergeCell ref="N136:P136"/>
    <mergeCell ref="X136:Z136"/>
    <mergeCell ref="AA136:AC136"/>
    <mergeCell ref="AD136:AF136"/>
    <mergeCell ref="AN136:AP136"/>
    <mergeCell ref="AH135:AJ135"/>
    <mergeCell ref="AK135:AM135"/>
    <mergeCell ref="Q135:S135"/>
    <mergeCell ref="T135:V135"/>
    <mergeCell ref="D135:F135"/>
    <mergeCell ref="G135:I135"/>
    <mergeCell ref="J135:L135"/>
    <mergeCell ref="N135:P135"/>
    <mergeCell ref="X135:Z135"/>
    <mergeCell ref="AA135:AC135"/>
    <mergeCell ref="AD135:AF135"/>
    <mergeCell ref="AN137:AP137"/>
    <mergeCell ref="AH138:AJ138"/>
    <mergeCell ref="AK138:AM138"/>
    <mergeCell ref="Q138:S138"/>
    <mergeCell ref="T138:V138"/>
    <mergeCell ref="D138:F138"/>
    <mergeCell ref="G138:I138"/>
    <mergeCell ref="J138:L138"/>
    <mergeCell ref="N138:P138"/>
    <mergeCell ref="X138:Z138"/>
    <mergeCell ref="AA138:AC138"/>
    <mergeCell ref="AD138:AF138"/>
    <mergeCell ref="AN138:AP138"/>
    <mergeCell ref="AH137:AJ137"/>
    <mergeCell ref="AK137:AM137"/>
    <mergeCell ref="Q137:S137"/>
    <mergeCell ref="T137:V137"/>
    <mergeCell ref="D137:F137"/>
    <mergeCell ref="G137:I137"/>
    <mergeCell ref="J137:L137"/>
    <mergeCell ref="N137:P137"/>
    <mergeCell ref="X137:Z137"/>
    <mergeCell ref="AA137:AC137"/>
    <mergeCell ref="AD137:AF137"/>
    <mergeCell ref="AN139:AP139"/>
    <mergeCell ref="AH140:AJ140"/>
    <mergeCell ref="AK140:AM140"/>
    <mergeCell ref="Q140:S140"/>
    <mergeCell ref="T140:V140"/>
    <mergeCell ref="D140:F140"/>
    <mergeCell ref="G140:I140"/>
    <mergeCell ref="J140:L140"/>
    <mergeCell ref="N140:P140"/>
    <mergeCell ref="X140:Z140"/>
    <mergeCell ref="AA140:AC140"/>
    <mergeCell ref="AD140:AF140"/>
    <mergeCell ref="AN140:AP140"/>
    <mergeCell ref="AH139:AJ139"/>
    <mergeCell ref="AK139:AM139"/>
    <mergeCell ref="Q139:S139"/>
    <mergeCell ref="T139:V139"/>
    <mergeCell ref="D139:F139"/>
    <mergeCell ref="G139:I139"/>
    <mergeCell ref="J139:L139"/>
    <mergeCell ref="N139:P139"/>
    <mergeCell ref="X139:Z139"/>
    <mergeCell ref="AA139:AC139"/>
    <mergeCell ref="AD139:AF139"/>
    <mergeCell ref="AN141:AP141"/>
    <mergeCell ref="AH142:AJ142"/>
    <mergeCell ref="AK142:AM142"/>
    <mergeCell ref="Q142:S142"/>
    <mergeCell ref="T142:V142"/>
    <mergeCell ref="D142:F142"/>
    <mergeCell ref="G142:I142"/>
    <mergeCell ref="J142:L142"/>
    <mergeCell ref="N142:P142"/>
    <mergeCell ref="X142:Z142"/>
    <mergeCell ref="AA142:AC142"/>
    <mergeCell ref="AD142:AF142"/>
    <mergeCell ref="AN142:AP142"/>
    <mergeCell ref="AH141:AJ141"/>
    <mergeCell ref="AK141:AM141"/>
    <mergeCell ref="Q141:S141"/>
    <mergeCell ref="T141:V141"/>
    <mergeCell ref="D141:F141"/>
    <mergeCell ref="G141:I141"/>
    <mergeCell ref="J141:L141"/>
    <mergeCell ref="N141:P141"/>
    <mergeCell ref="X141:Z141"/>
    <mergeCell ref="AA141:AC141"/>
    <mergeCell ref="AD141:AF141"/>
    <mergeCell ref="AN143:AP143"/>
    <mergeCell ref="AH144:AJ144"/>
    <mergeCell ref="AK144:AM144"/>
    <mergeCell ref="Q144:S144"/>
    <mergeCell ref="T144:V144"/>
    <mergeCell ref="D144:F144"/>
    <mergeCell ref="G144:I144"/>
    <mergeCell ref="J144:L144"/>
    <mergeCell ref="N144:P144"/>
    <mergeCell ref="X144:Z144"/>
    <mergeCell ref="AA144:AC144"/>
    <mergeCell ref="AD144:AF144"/>
    <mergeCell ref="AN144:AP144"/>
    <mergeCell ref="AH143:AJ143"/>
    <mergeCell ref="AK143:AM143"/>
    <mergeCell ref="Q143:S143"/>
    <mergeCell ref="T143:V143"/>
    <mergeCell ref="D143:F143"/>
    <mergeCell ref="G143:I143"/>
    <mergeCell ref="J143:L143"/>
    <mergeCell ref="N143:P143"/>
    <mergeCell ref="X143:Z143"/>
    <mergeCell ref="AA143:AC143"/>
    <mergeCell ref="AD143:AF143"/>
    <mergeCell ref="AN145:AP145"/>
    <mergeCell ref="AH146:AJ146"/>
    <mergeCell ref="AK146:AM146"/>
    <mergeCell ref="Q146:S146"/>
    <mergeCell ref="T146:V146"/>
    <mergeCell ref="D146:F146"/>
    <mergeCell ref="G146:I146"/>
    <mergeCell ref="J146:L146"/>
    <mergeCell ref="N146:P146"/>
    <mergeCell ref="X146:Z146"/>
    <mergeCell ref="AA146:AC146"/>
    <mergeCell ref="AD146:AF146"/>
    <mergeCell ref="AN146:AP146"/>
    <mergeCell ref="AH145:AJ145"/>
    <mergeCell ref="AK145:AM145"/>
    <mergeCell ref="Q145:S145"/>
    <mergeCell ref="T145:V145"/>
    <mergeCell ref="D145:F145"/>
    <mergeCell ref="G145:I145"/>
    <mergeCell ref="J145:L145"/>
    <mergeCell ref="N145:P145"/>
    <mergeCell ref="X145:Z145"/>
    <mergeCell ref="AA145:AC145"/>
    <mergeCell ref="AD145:AF145"/>
    <mergeCell ref="AN147:AP147"/>
    <mergeCell ref="Q148:S148"/>
    <mergeCell ref="T148:V148"/>
    <mergeCell ref="D148:F148"/>
    <mergeCell ref="G148:I148"/>
    <mergeCell ref="J148:L148"/>
    <mergeCell ref="N148:P148"/>
    <mergeCell ref="X148:Z148"/>
    <mergeCell ref="AA148:AC148"/>
    <mergeCell ref="AD148:AF148"/>
    <mergeCell ref="AH147:AJ147"/>
    <mergeCell ref="AK147:AM147"/>
    <mergeCell ref="Q147:S147"/>
    <mergeCell ref="T147:V147"/>
    <mergeCell ref="D147:F147"/>
    <mergeCell ref="G147:I147"/>
    <mergeCell ref="J147:L147"/>
    <mergeCell ref="N147:P147"/>
    <mergeCell ref="X147:Z147"/>
    <mergeCell ref="AA147:AC147"/>
    <mergeCell ref="AD147:AF147"/>
    <mergeCell ref="AH148:AI148"/>
    <mergeCell ref="D149:F149"/>
    <mergeCell ref="G149:I149"/>
    <mergeCell ref="J149:L149"/>
    <mergeCell ref="N149:P149"/>
    <mergeCell ref="Q149:S149"/>
    <mergeCell ref="T149:V149"/>
    <mergeCell ref="X149:Z149"/>
    <mergeCell ref="AA149:AC149"/>
    <mergeCell ref="AD149:AF149"/>
    <mergeCell ref="H155:Z155"/>
    <mergeCell ref="AA155:AJ155"/>
    <mergeCell ref="Q150:S150"/>
    <mergeCell ref="T150:V150"/>
    <mergeCell ref="D150:F150"/>
    <mergeCell ref="G150:I150"/>
    <mergeCell ref="J150:L150"/>
    <mergeCell ref="N150:P150"/>
    <mergeCell ref="X150:Z150"/>
    <mergeCell ref="AA150:AC150"/>
    <mergeCell ref="AD150:AF150"/>
    <mergeCell ref="D181:P181"/>
    <mergeCell ref="Q181:S181"/>
    <mergeCell ref="T181:V181"/>
    <mergeCell ref="D182:P182"/>
    <mergeCell ref="Q182:S182"/>
    <mergeCell ref="C177:AP177"/>
    <mergeCell ref="C170:AP170"/>
    <mergeCell ref="S113:V114"/>
    <mergeCell ref="AM113:AP113"/>
    <mergeCell ref="AM114:AP114"/>
    <mergeCell ref="H157:Z157"/>
    <mergeCell ref="AA157:AJ157"/>
    <mergeCell ref="H158:Z158"/>
    <mergeCell ref="AA158:AJ158"/>
    <mergeCell ref="C161:AP161"/>
    <mergeCell ref="C167:AP167"/>
    <mergeCell ref="H156:Z156"/>
    <mergeCell ref="AA156:AJ156"/>
    <mergeCell ref="H152:Z152"/>
    <mergeCell ref="AA152:AJ152"/>
    <mergeCell ref="H153:Z153"/>
    <mergeCell ref="AA153:AJ153"/>
    <mergeCell ref="H154:Z154"/>
    <mergeCell ref="AA154:AJ154"/>
    <mergeCell ref="C112:AP112"/>
    <mergeCell ref="C113:H114"/>
    <mergeCell ref="AK119:AM119"/>
    <mergeCell ref="Q118:S118"/>
    <mergeCell ref="I113:K114"/>
    <mergeCell ref="L113:L114"/>
    <mergeCell ref="M113:R114"/>
    <mergeCell ref="W113:AB114"/>
    <mergeCell ref="AC113:AE114"/>
    <mergeCell ref="AF113:AF114"/>
    <mergeCell ref="AG113:AL113"/>
    <mergeCell ref="AG114:AL114"/>
    <mergeCell ref="AA118:AC118"/>
    <mergeCell ref="AD118:AF118"/>
    <mergeCell ref="AN118:AP118"/>
    <mergeCell ref="T118:V118"/>
    <mergeCell ref="D119:F119"/>
    <mergeCell ref="G119:I119"/>
    <mergeCell ref="J119:L119"/>
    <mergeCell ref="AL43:AP43"/>
    <mergeCell ref="AL44:AP44"/>
    <mergeCell ref="C42:AK42"/>
    <mergeCell ref="H45:AP45"/>
    <mergeCell ref="C59:AP59"/>
    <mergeCell ref="C60:AP60"/>
    <mergeCell ref="C61:AP61"/>
    <mergeCell ref="C55:AP55"/>
    <mergeCell ref="C56:AP56"/>
    <mergeCell ref="C54:AP54"/>
    <mergeCell ref="C57:AP57"/>
    <mergeCell ref="C58:AP58"/>
    <mergeCell ref="C48:AP48"/>
    <mergeCell ref="C50:E50"/>
    <mergeCell ref="F50:R50"/>
    <mergeCell ref="S50:U50"/>
    <mergeCell ref="V50:AC50"/>
    <mergeCell ref="AD50:AE50"/>
    <mergeCell ref="AF50:AP50"/>
    <mergeCell ref="C51:I51"/>
    <mergeCell ref="J51:R51"/>
    <mergeCell ref="S51:Y51"/>
    <mergeCell ref="Z51:AB51"/>
    <mergeCell ref="AD51:AF51"/>
    <mergeCell ref="AK38:AP38"/>
    <mergeCell ref="F172:L172"/>
    <mergeCell ref="M172:X172"/>
    <mergeCell ref="Y172:AF172"/>
    <mergeCell ref="AG172:AM172"/>
    <mergeCell ref="AB168:AC168"/>
    <mergeCell ref="AL154:AP154"/>
    <mergeCell ref="C44:AK44"/>
    <mergeCell ref="AG39:AH39"/>
    <mergeCell ref="AI39:AP39"/>
    <mergeCell ref="C43:AK43"/>
    <mergeCell ref="L39:AF39"/>
    <mergeCell ref="C41:AP41"/>
    <mergeCell ref="C38:D38"/>
    <mergeCell ref="N38:Q38"/>
    <mergeCell ref="E38:M38"/>
    <mergeCell ref="R38:AF38"/>
    <mergeCell ref="C39:K39"/>
    <mergeCell ref="AH119:AJ119"/>
    <mergeCell ref="AH118:AJ118"/>
    <mergeCell ref="AK118:AM118"/>
    <mergeCell ref="C45:G45"/>
    <mergeCell ref="C46:AP46"/>
    <mergeCell ref="AL42:AP42"/>
    <mergeCell ref="C205:F205"/>
    <mergeCell ref="G205:L205"/>
    <mergeCell ref="C208:F208"/>
    <mergeCell ref="G208:V208"/>
    <mergeCell ref="W208:Z208"/>
    <mergeCell ref="AA208:AP208"/>
    <mergeCell ref="C201:AP201"/>
    <mergeCell ref="C204:AJ204"/>
    <mergeCell ref="AK204:AP204"/>
    <mergeCell ref="C202:AG202"/>
    <mergeCell ref="AI202:AJ202"/>
    <mergeCell ref="AL202:AM202"/>
    <mergeCell ref="AN202:AO202"/>
    <mergeCell ref="W212:AP212"/>
    <mergeCell ref="W216:Y216"/>
    <mergeCell ref="Z216:AP216"/>
    <mergeCell ref="C209:V209"/>
    <mergeCell ref="W209:AP209"/>
    <mergeCell ref="C210:D210"/>
    <mergeCell ref="E210:V210"/>
    <mergeCell ref="W210:X210"/>
    <mergeCell ref="Y210:AP210"/>
    <mergeCell ref="C19:I19"/>
    <mergeCell ref="J19:AB19"/>
    <mergeCell ref="C30:P30"/>
    <mergeCell ref="R30:S30"/>
    <mergeCell ref="W30:X30"/>
    <mergeCell ref="U30:V30"/>
    <mergeCell ref="AC19:AD19"/>
    <mergeCell ref="AE19:AP19"/>
    <mergeCell ref="C20:AP20"/>
    <mergeCell ref="D21:AB21"/>
    <mergeCell ref="AC21:AD21"/>
    <mergeCell ref="AE21:AP21"/>
    <mergeCell ref="AH29:AP29"/>
    <mergeCell ref="AH30:AP30"/>
    <mergeCell ref="AH31:AP31"/>
    <mergeCell ref="AN32:AO32"/>
    <mergeCell ref="O32:W32"/>
    <mergeCell ref="X32:Y32"/>
    <mergeCell ref="AA32:AM32"/>
    <mergeCell ref="AI33:AJ33"/>
    <mergeCell ref="AL33:AM33"/>
    <mergeCell ref="AN33:AO33"/>
    <mergeCell ref="AI34:AJ34"/>
    <mergeCell ref="AL34:AM34"/>
    <mergeCell ref="AN34:AO34"/>
    <mergeCell ref="C33:AG33"/>
    <mergeCell ref="C34:AG34"/>
    <mergeCell ref="C186:AO186"/>
    <mergeCell ref="C219:E219"/>
    <mergeCell ref="F219:V219"/>
    <mergeCell ref="C217:E217"/>
    <mergeCell ref="F217:V217"/>
    <mergeCell ref="C218:E218"/>
    <mergeCell ref="F218:V218"/>
    <mergeCell ref="W218:Y218"/>
    <mergeCell ref="Z218:AP218"/>
    <mergeCell ref="W219:Y219"/>
    <mergeCell ref="Z219:AP219"/>
    <mergeCell ref="W217:Y217"/>
    <mergeCell ref="Z217:AP217"/>
    <mergeCell ref="C213:D213"/>
    <mergeCell ref="E213:V213"/>
    <mergeCell ref="W213:X213"/>
    <mergeCell ref="Y213:AP213"/>
    <mergeCell ref="C216:E216"/>
    <mergeCell ref="F216:V216"/>
    <mergeCell ref="C211:F211"/>
    <mergeCell ref="G211:V211"/>
    <mergeCell ref="W211:Z211"/>
    <mergeCell ref="AA211:AP211"/>
    <mergeCell ref="C212:V212"/>
  </mergeCells>
  <conditionalFormatting sqref="AH175:AN175 AG173:AM174">
    <cfRule type="cellIs" dxfId="8" priority="28" operator="equal">
      <formula>"NO CONFORME"</formula>
    </cfRule>
  </conditionalFormatting>
  <conditionalFormatting sqref="J119:L150 T119:V150 AD119:AF150 AN119:AP147">
    <cfRule type="expression" dxfId="7" priority="6">
      <formula>J119=0</formula>
    </cfRule>
    <cfRule type="expression" dxfId="6" priority="7" stopIfTrue="1">
      <formula>J119&lt;$AM$114</formula>
    </cfRule>
    <cfRule type="expression" dxfId="5" priority="8">
      <formula>J119&lt;$AM$113</formula>
    </cfRule>
  </conditionalFormatting>
  <conditionalFormatting sqref="AM101:AP106">
    <cfRule type="expression" dxfId="4" priority="5">
      <formula>COUNTA($AM$101:$AP$106)&lt;&gt;1</formula>
    </cfRule>
  </conditionalFormatting>
  <conditionalFormatting sqref="W30:X30 R30:S30">
    <cfRule type="expression" dxfId="3" priority="4">
      <formula>$R$30=$W$30</formula>
    </cfRule>
  </conditionalFormatting>
  <conditionalFormatting sqref="X32:Y32 AN32:AO32">
    <cfRule type="expression" dxfId="2" priority="3">
      <formula>$X$32=$AN$32</formula>
    </cfRule>
  </conditionalFormatting>
  <conditionalFormatting sqref="AI33:AJ33 AN33:AO33">
    <cfRule type="expression" dxfId="1" priority="2">
      <formula>$AI$33=$AN$33</formula>
    </cfRule>
  </conditionalFormatting>
  <conditionalFormatting sqref="AI34:AJ34 AN34:AO34">
    <cfRule type="expression" dxfId="0" priority="1">
      <formula>$AI$34=$AN$34</formula>
    </cfRule>
  </conditionalFormatting>
  <dataValidations count="2">
    <dataValidation errorStyle="information" allowBlank="1" showInputMessage="1" showErrorMessage="1" sqref="AF30:AG30 AG173:AM174 AH175:AN175" xr:uid="{00000000-0002-0000-0000-000000000000}"/>
    <dataValidation type="list" allowBlank="1" showInputMessage="1" showErrorMessage="1" sqref="AN51:AP51" xr:uid="{00000000-0002-0000-0000-000001000000}">
      <formula1>$AQ$49:$AQ$53</formula1>
    </dataValidation>
  </dataValidations>
  <hyperlinks>
    <hyperlink ref="B224" r:id="rId1" xr:uid="{00000000-0004-0000-0000-000000000000}"/>
  </hyperlinks>
  <printOptions horizontalCentered="1"/>
  <pageMargins left="0.43307086614173229" right="0.51181102362204722" top="0.55118110236220474" bottom="0.62992125984251968" header="0.31496062992125984" footer="0.27559055118110237"/>
  <pageSetup scale="89" fitToHeight="6" orientation="portrait" r:id="rId2"/>
  <headerFooter alignWithMargins="0">
    <oddHeader xml:space="preserve">&amp;RRadicado  No &amp;"Arial,Negrita"&amp;U   &amp;A    &amp;"Arial,Normal"&amp;11&amp;U.&amp;"Arial,Negrita"&amp;U     </oddHeader>
    <oddFooter xml:space="preserve">&amp;RRT02-F06 Vr3 (2020-07-28)
&amp;P de  &amp;N </oddFooter>
  </headerFooter>
  <rowBreaks count="4" manualBreakCount="4">
    <brk id="62" min="1" max="42" man="1"/>
    <brk id="115" min="1" max="42" man="1"/>
    <brk id="159" min="1" max="42" man="1"/>
    <brk id="194" min="1" max="42" man="1"/>
  </row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RT02-F06</vt:lpstr>
      <vt:lpstr>'RT02-F06'!Área_de_impresión</vt:lpstr>
      <vt:lpstr>'RT02-F06'!Print_Area</vt:lpstr>
    </vt:vector>
  </TitlesOfParts>
  <Company>Sic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ControlNormas</dc:creator>
  <cp:lastModifiedBy>Lady Yohana Pinto Vega</cp:lastModifiedBy>
  <cp:lastPrinted>2020-09-19T00:23:31Z</cp:lastPrinted>
  <dcterms:created xsi:type="dcterms:W3CDTF">2005-11-02T16:20:18Z</dcterms:created>
  <dcterms:modified xsi:type="dcterms:W3CDTF">2020-09-19T00:23:52Z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4982548</vt:i4>
  </property>
</Properties>
</file>